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839" firstSheet="6" activeTab="12"/>
  </bookViews>
  <sheets>
    <sheet name="Январь 2016" sheetId="1" r:id="rId1"/>
    <sheet name="Февраль 2016" sheetId="2" r:id="rId2"/>
    <sheet name="Март 2016" sheetId="3" r:id="rId3"/>
    <sheet name="Апрель 2016" sheetId="4" r:id="rId4"/>
    <sheet name="Май 2016 " sheetId="5" r:id="rId5"/>
    <sheet name="Июнь 2016" sheetId="6" r:id="rId6"/>
    <sheet name="Июль 2016" sheetId="7" r:id="rId7"/>
    <sheet name="Август 2016" sheetId="8" r:id="rId8"/>
    <sheet name="Сентябрь 2016 " sheetId="9" r:id="rId9"/>
    <sheet name="Октябрь 2016" sheetId="10" r:id="rId10"/>
    <sheet name="Ноябрь 2016" sheetId="11" r:id="rId11"/>
    <sheet name="Декабрь 2016" sheetId="12" r:id="rId12"/>
    <sheet name="Расходы по статьям" sheetId="13" r:id="rId13"/>
    <sheet name="Расчеты" sheetId="14" r:id="rId14"/>
  </sheets>
  <definedNames/>
  <calcPr fullCalcOnLoad="1"/>
</workbook>
</file>

<file path=xl/sharedStrings.xml><?xml version="1.0" encoding="utf-8"?>
<sst xmlns="http://schemas.openxmlformats.org/spreadsheetml/2006/main" count="779" uniqueCount="278">
  <si>
    <t>Журнал учета хозяйственных операций ПСС "Большая поляна"</t>
  </si>
  <si>
    <t>№ п/п</t>
  </si>
  <si>
    <t>Наименование,номер и дата документа</t>
  </si>
  <si>
    <t>Содержание хозяйственной операции</t>
  </si>
  <si>
    <t>Приход в кассу</t>
  </si>
  <si>
    <t>Приход на Р/счет</t>
  </si>
  <si>
    <t>Расход из кассы</t>
  </si>
  <si>
    <t>Расход с Р/счета</t>
  </si>
  <si>
    <t>Примечание</t>
  </si>
  <si>
    <t>Квитанции</t>
  </si>
  <si>
    <t>ПКО</t>
  </si>
  <si>
    <t>Содержание сада</t>
  </si>
  <si>
    <t>РКО</t>
  </si>
  <si>
    <t>НасретдиновР.А.</t>
  </si>
  <si>
    <t>сторож Сулейманова</t>
  </si>
  <si>
    <t>кассир Зимовец</t>
  </si>
  <si>
    <t>ОАО Свердловэнергосбыт</t>
  </si>
  <si>
    <t>ИТОГО</t>
  </si>
  <si>
    <t xml:space="preserve">Взносы за электричество </t>
  </si>
  <si>
    <t>Оплата за электричество по чеку за ПСС</t>
  </si>
  <si>
    <t>Сбор за кабель по Запад.улице</t>
  </si>
  <si>
    <t>Вывоз мусора</t>
  </si>
  <si>
    <t>Пополнение Р/сч</t>
  </si>
  <si>
    <t>Насретдинов</t>
  </si>
  <si>
    <t>Сулейманов</t>
  </si>
  <si>
    <t>Савин</t>
  </si>
  <si>
    <t>РКО,расписка</t>
  </si>
  <si>
    <t>Сбор за ввод.кабель</t>
  </si>
  <si>
    <t>РКО,чек</t>
  </si>
  <si>
    <t>ООО Прима</t>
  </si>
  <si>
    <t>РКО,чек,накладная</t>
  </si>
  <si>
    <t>РКО,накладная</t>
  </si>
  <si>
    <t>?</t>
  </si>
  <si>
    <t>РКО,акт</t>
  </si>
  <si>
    <t>Услуги манипулятора</t>
  </si>
  <si>
    <t>Бухгалтерские бланки</t>
  </si>
  <si>
    <r>
      <t>Обязательные платежи:</t>
    </r>
    <r>
      <rPr>
        <b/>
        <sz val="10"/>
        <rFont val="Arial Cyr"/>
        <family val="0"/>
      </rPr>
      <t>вывоз мусора</t>
    </r>
  </si>
  <si>
    <r>
      <t>Обязательные платежи:</t>
    </r>
    <r>
      <rPr>
        <b/>
        <sz val="10"/>
        <rFont val="Arial Cyr"/>
        <family val="0"/>
      </rPr>
      <t>земельный налог в ИФНС</t>
    </r>
  </si>
  <si>
    <t>ООО Банк Нейва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</si>
  <si>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</si>
  <si>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</si>
  <si>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</si>
  <si>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</si>
  <si>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</si>
  <si>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</si>
  <si>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</si>
  <si>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</si>
  <si>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</si>
  <si>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приход</t>
  </si>
  <si>
    <t>расход</t>
  </si>
  <si>
    <t>Зарплата</t>
  </si>
  <si>
    <t>сентябрь</t>
  </si>
  <si>
    <t>октябрь</t>
  </si>
  <si>
    <t>ноябрь</t>
  </si>
  <si>
    <t>декабрь</t>
  </si>
  <si>
    <t>Благоустройство водоема,водоотведение</t>
  </si>
  <si>
    <t>Целевые взносы</t>
  </si>
  <si>
    <t>Кабель для Западной улицы</t>
  </si>
  <si>
    <t>Сбор на содержание сада</t>
  </si>
  <si>
    <t>Обслуживание Р/сч</t>
  </si>
  <si>
    <t>Итого</t>
  </si>
  <si>
    <t>штрафы,пени</t>
  </si>
  <si>
    <t>Противопожарные мероприятия</t>
  </si>
  <si>
    <t>Бухгалтерские бланки,прочее</t>
  </si>
  <si>
    <t>Хозяйственные расходы</t>
  </si>
  <si>
    <t>обществен.скважина</t>
  </si>
  <si>
    <t>Доп.вступит.взносы,сбор за авто,прочее</t>
  </si>
  <si>
    <r>
      <t>Обязательные платежи:</t>
    </r>
    <r>
      <rPr>
        <b/>
        <sz val="8"/>
        <rFont val="Arial Cyr"/>
        <family val="0"/>
      </rPr>
      <t>оплата электричетсва в Свердловэнергосбыт</t>
    </r>
  </si>
  <si>
    <t>Дорожные работы,уборка снега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</si>
  <si>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</si>
  <si>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</si>
  <si>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</si>
  <si>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</si>
  <si>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</si>
  <si>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</si>
  <si>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</si>
  <si>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</si>
  <si>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Работы по электричеству,освещению</t>
  </si>
  <si>
    <t>Земельный налог 2015 г.</t>
  </si>
  <si>
    <t>Название платежей</t>
  </si>
  <si>
    <t>Ежемесячные затраты</t>
  </si>
  <si>
    <t>Годовые платежи</t>
  </si>
  <si>
    <t>Обязательные затраты на 2015 год</t>
  </si>
  <si>
    <t>Обслуживание Р/с</t>
  </si>
  <si>
    <t>Пени,штрафы</t>
  </si>
  <si>
    <t>По декларации за год</t>
  </si>
  <si>
    <t>По факту уплаты по требованию МИФНС</t>
  </si>
  <si>
    <t>Предполагаемый расход за год для ПСС Большая поляна</t>
  </si>
  <si>
    <t>Расчет содержания по участкам (кол-во 107)</t>
  </si>
  <si>
    <t>Сторож 2000+Кассир 3000+Председатель 5000+Бухгалтер 330</t>
  </si>
  <si>
    <t>Примерная сумма содержания 1 участка на 2015 год 3000-3100 руб.</t>
  </si>
  <si>
    <t>Предполагаемые расходы:содержание дома сторожа,общее эл-во,бух.бланки,незапланированные расходы и ремонт.</t>
  </si>
  <si>
    <t>Вывоз 2 раза в месяц по 2500 (предположение на основе отчетов)</t>
  </si>
  <si>
    <t>Водоотведение</t>
  </si>
  <si>
    <t>Земляные работы</t>
  </si>
  <si>
    <t>РКО Авансовый отчет</t>
  </si>
  <si>
    <t>Насретдинов Р.А.</t>
  </si>
  <si>
    <t>ИП Ковальчук И.Г.</t>
  </si>
  <si>
    <t>Белякова Н.В.</t>
  </si>
  <si>
    <t>Егоров Д.В.</t>
  </si>
  <si>
    <t>Юдин А.В.</t>
  </si>
  <si>
    <t xml:space="preserve">ИФНС № 31 </t>
  </si>
  <si>
    <t>Савин А.П.</t>
  </si>
  <si>
    <t>Р/С платеж</t>
  </si>
  <si>
    <t>Пополнение Р/С</t>
  </si>
  <si>
    <t xml:space="preserve">СЕНТЯБРЬ </t>
  </si>
  <si>
    <t>ОКТЯБРЬ</t>
  </si>
  <si>
    <t>НОЯБРЬ</t>
  </si>
  <si>
    <t>ДЕКАБРЬ</t>
  </si>
  <si>
    <t>Судебные дела</t>
  </si>
  <si>
    <t>ВСЕГО ПРИХОД</t>
  </si>
  <si>
    <t>ВСЕГО РАСХОД</t>
  </si>
  <si>
    <t>баланс</t>
  </si>
  <si>
    <t>Зарплата за 12.2015</t>
  </si>
  <si>
    <t>Зарплата за 10.2015</t>
  </si>
  <si>
    <t>Уборка снега</t>
  </si>
  <si>
    <t>Зырянов С.В.</t>
  </si>
  <si>
    <t>ИП Халикулова А.А.</t>
  </si>
  <si>
    <t>Оплата за перечисление платежа</t>
  </si>
  <si>
    <t>РКО,счет</t>
  </si>
  <si>
    <t>ПКО,Квитанции</t>
  </si>
  <si>
    <t>Сбор за вводный кабель</t>
  </si>
  <si>
    <t>Зарплата за 01.2016</t>
  </si>
  <si>
    <t>Зарплата за 02.2016</t>
  </si>
  <si>
    <t>Программа электронной отчетности для бухгалтера</t>
  </si>
  <si>
    <t>ЗАО ПФ СКБ Контур</t>
  </si>
  <si>
    <t>Платежка,счет</t>
  </si>
  <si>
    <t>Очитска траншеи водоотведения</t>
  </si>
  <si>
    <t>Колпакова Н.А.</t>
  </si>
  <si>
    <t>Возврат взносов за столбы Колпаковой Н.А.</t>
  </si>
  <si>
    <t>Зарплата за 03.2016</t>
  </si>
  <si>
    <t>Профилакт.осмотр электроприборов</t>
  </si>
  <si>
    <t>Расходы по статьям за 2016</t>
  </si>
  <si>
    <t>Расходы 2016</t>
  </si>
  <si>
    <t>Кабель зап.улицы</t>
  </si>
  <si>
    <t>председатель Насретдинов</t>
  </si>
  <si>
    <t>сторож Сулейманов</t>
  </si>
  <si>
    <t>РКО,платеж через банк</t>
  </si>
  <si>
    <t>Зарплата за 05.2016</t>
  </si>
  <si>
    <t>Возврат Вострецовой</t>
  </si>
  <si>
    <t>перерасчет суммы за эл/энергию</t>
  </si>
  <si>
    <t>очистка траншей,подсыпка дорог щебнем</t>
  </si>
  <si>
    <t>РКО,ав.отчет председателя</t>
  </si>
  <si>
    <t>ремонт столбов уч.44</t>
  </si>
  <si>
    <t>бензин для триммера 10л</t>
  </si>
  <si>
    <t>леска для триммера</t>
  </si>
  <si>
    <t>транспортные расходы 1кв 16</t>
  </si>
  <si>
    <t>Для детской беседки</t>
  </si>
  <si>
    <t>канцтовары</t>
  </si>
  <si>
    <t>скос травы уч.22</t>
  </si>
  <si>
    <t>оплата электричества через банк</t>
  </si>
  <si>
    <t>Остаток денег за председателем</t>
  </si>
  <si>
    <t>48232,32+294,8эл-во возврат Вострецовой</t>
  </si>
  <si>
    <t>14582беседка+500скос травы</t>
  </si>
  <si>
    <t>Возврат в кассу с аванс.отчета председателя</t>
  </si>
  <si>
    <t xml:space="preserve">Зарплата за 06.2016 </t>
  </si>
  <si>
    <t xml:space="preserve">Зарплата  председателя за 04,05,06.2016 </t>
  </si>
  <si>
    <t xml:space="preserve">Зарплата за 03.2016 </t>
  </si>
  <si>
    <t>возвоат переплаты за содержание сада Ахметшину уч.35</t>
  </si>
  <si>
    <t>Ахметшин уч.35</t>
  </si>
  <si>
    <t>Щебень 20/40 20,1 м3</t>
  </si>
  <si>
    <t>РКО,Чек,накладная</t>
  </si>
  <si>
    <t>Водоотведение,трубы д.300</t>
  </si>
  <si>
    <t>Доставка труб</t>
  </si>
  <si>
    <t>Гидроизоляция</t>
  </si>
  <si>
    <t>Транзисторы для ворот</t>
  </si>
  <si>
    <t>бензин для триммера</t>
  </si>
  <si>
    <t>Работа по монтажу труб</t>
  </si>
  <si>
    <t>Транспортные расходы</t>
  </si>
  <si>
    <t>Контроль за монтажом труб</t>
  </si>
  <si>
    <t>РКО,авансов.отчет председателя</t>
  </si>
  <si>
    <t>Оплата за электричество</t>
  </si>
  <si>
    <t>ООО Техарсенал</t>
  </si>
  <si>
    <t>Выпуск корпоративной банк.карты</t>
  </si>
  <si>
    <t>Уплата зем.налога за 2кв 2016</t>
  </si>
  <si>
    <t>ИФНС№31</t>
  </si>
  <si>
    <t>платежка</t>
  </si>
  <si>
    <t>перерасход по аванс.отчету председателя</t>
  </si>
  <si>
    <t>Оплата за электричество по счету за ПСС</t>
  </si>
  <si>
    <t>80 бланки+790 банк.карта</t>
  </si>
  <si>
    <t>Благоустройство сада</t>
  </si>
  <si>
    <t>Запад.улица кабель,освещение</t>
  </si>
  <si>
    <t>Замена уличных прожекторов</t>
  </si>
  <si>
    <t>Коротких</t>
  </si>
  <si>
    <t>Зырянов</t>
  </si>
  <si>
    <t>Развоз щебня по дорогам</t>
  </si>
  <si>
    <t>Аванс.отчет</t>
  </si>
  <si>
    <t>Расходы на адвоката</t>
  </si>
  <si>
    <t>Зарплата 06.2016</t>
  </si>
  <si>
    <t xml:space="preserve">РКО </t>
  </si>
  <si>
    <t>Зарплата за 07.2016</t>
  </si>
  <si>
    <t>Прожектора светодиодные 10 шт.</t>
  </si>
  <si>
    <t>Услуги бухгалтера 3-4 кв 2015 г,1-2 кв 2016 сдача отчетности</t>
  </si>
  <si>
    <t>Насанов</t>
  </si>
  <si>
    <t>Чистка пожарного проезда</t>
  </si>
  <si>
    <t>Госпошлина</t>
  </si>
  <si>
    <t>Скамейки в беседке</t>
  </si>
  <si>
    <t>Отсыпка пожарного проезда грунтом</t>
  </si>
  <si>
    <t>Планировка</t>
  </si>
  <si>
    <t>Отсыпка щебнем экскаватор</t>
  </si>
  <si>
    <t>Привоз грунта</t>
  </si>
  <si>
    <t>Чистка лотков дренажа</t>
  </si>
  <si>
    <t>Очистка траншеи уч.2</t>
  </si>
  <si>
    <t>Фин поддержка Адм.октябр.р-на</t>
  </si>
  <si>
    <t>РКО,Ав.отчет</t>
  </si>
  <si>
    <t>Зарплата сторожа за 07.2016</t>
  </si>
  <si>
    <t>Палий,Скобинский</t>
  </si>
  <si>
    <t>Замена уличных прожекторов работа</t>
  </si>
  <si>
    <t>Щебень для отсыпки</t>
  </si>
  <si>
    <t>Прима ООО</t>
  </si>
  <si>
    <t>Дренаж траншеи</t>
  </si>
  <si>
    <t>Преснушкин</t>
  </si>
  <si>
    <t>Работа манипулятора</t>
  </si>
  <si>
    <t>Зимовец</t>
  </si>
  <si>
    <t xml:space="preserve">Дренаж,планировка дорог </t>
  </si>
  <si>
    <t>РКО,на Р/С</t>
  </si>
  <si>
    <t>Вывоз мусора,оплата эл-ва</t>
  </si>
  <si>
    <t>Выпуск корпорат.банк.карты</t>
  </si>
  <si>
    <t>Банк Нейва</t>
  </si>
  <si>
    <t>Снято с Р/сч за обслуживание с 01.08.16 по 31.08.16</t>
  </si>
  <si>
    <t>Энергосбыт Плюс</t>
  </si>
  <si>
    <t>Оплата эл/энергии за 07.2016</t>
  </si>
  <si>
    <t>Сбор кабаль запад.улицы</t>
  </si>
  <si>
    <t>Устройство дренаж.траншей</t>
  </si>
  <si>
    <t>Колеса для тачки общественная</t>
  </si>
  <si>
    <t>Грунт для отсыпки</t>
  </si>
  <si>
    <t>Перерасход по аванс.отчету</t>
  </si>
  <si>
    <t>Закрыт перерасход по аванс.отчету</t>
  </si>
  <si>
    <t>Зарплата за 08.2016</t>
  </si>
  <si>
    <t>Выплачено Колпаковой по исп.листу</t>
  </si>
  <si>
    <t>РКО исп.лист</t>
  </si>
  <si>
    <t>Колпакова</t>
  </si>
  <si>
    <t>Очистка дренаж.траншеи</t>
  </si>
  <si>
    <t>Касымов</t>
  </si>
  <si>
    <t>Скос травы в летний период</t>
  </si>
  <si>
    <t>Хазбиев</t>
  </si>
  <si>
    <t>Мелиев</t>
  </si>
  <si>
    <t>Внесение на рсч.счет</t>
  </si>
  <si>
    <t>Снято с Р/С за ведение операций</t>
  </si>
  <si>
    <t>Оплата эл/энергии за 08.2016</t>
  </si>
  <si>
    <t>Техарсенал</t>
  </si>
  <si>
    <t>Оплата эл/энергии за 09.2016</t>
  </si>
  <si>
    <t>Внесение наличных на Р/С</t>
  </si>
  <si>
    <t>Уплата земел.налога за 3 кв 2016</t>
  </si>
  <si>
    <t>Оплата за электричество за 10.2016</t>
  </si>
  <si>
    <t xml:space="preserve">Возврат арестованных денеж.средств </t>
  </si>
  <si>
    <t>Оплата за электричество за 11.2016</t>
  </si>
  <si>
    <t xml:space="preserve">Сбор на уборку снега </t>
  </si>
  <si>
    <t>Зарплата сторожа за 11.2016</t>
  </si>
  <si>
    <t>Зарплата за 11.2016</t>
  </si>
  <si>
    <t>РКО,аванс.отчет</t>
  </si>
  <si>
    <t>Пополнение сим-карты МТС эл/счетчика</t>
  </si>
  <si>
    <t>Эл/щитки для установки контр.счетчиков</t>
  </si>
  <si>
    <t>ОООКорТрейд</t>
  </si>
  <si>
    <t>Прожектора светодиодные для столбов</t>
  </si>
  <si>
    <t>Сбор за кабель запад.улицы</t>
  </si>
  <si>
    <t>Сбор за уборку снега</t>
  </si>
  <si>
    <t xml:space="preserve">Канцтовары </t>
  </si>
  <si>
    <t xml:space="preserve">РКО,чек,накладная </t>
  </si>
  <si>
    <t>Зарплата за 10.2016</t>
  </si>
  <si>
    <t xml:space="preserve">Зарплата сторожа за 09-10.2016 </t>
  </si>
  <si>
    <t>ООО Грамота</t>
  </si>
  <si>
    <t>Очистка дренаж.траншеи уч.70</t>
  </si>
  <si>
    <t>Вырубка просеки от уч.1,2</t>
  </si>
  <si>
    <t>Выдача наличных для внесения на Р/С Насретдинову</t>
  </si>
  <si>
    <t xml:space="preserve">Зарплата за 04.2016 </t>
  </si>
  <si>
    <t>Рпоачено с Р/С вывоз мусора</t>
  </si>
  <si>
    <t>Сбор за водоотведение</t>
  </si>
  <si>
    <t>Зарплата сторожа за 08.2016</t>
  </si>
  <si>
    <t>Зарплата за 09.2016</t>
  </si>
  <si>
    <t>Отсыпка пожарного проезда</t>
  </si>
  <si>
    <t>Изготовление метал.распорок в лотки</t>
  </si>
  <si>
    <t>Богданов В.И.</t>
  </si>
  <si>
    <t>Услуги экскаватора,отсыпка щебнем дорог,демонтаж опоры ЛЭП</t>
  </si>
  <si>
    <t>Симкарта МТС для обществ.эл/счетчика</t>
  </si>
  <si>
    <t>Транспортные расходы за 3кв 2016</t>
  </si>
  <si>
    <t>Аварийная работа электрика,демонтаж проводов с упавшего столба</t>
  </si>
  <si>
    <t>Земляные работы 7,5 часов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</si>
</sst>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b/>
      <sz val="8"/>
      <color indexed="10"/>
      <name val="Arial Cyr"/>
      <family val="0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wrapText="1" shrinkToFit="1"/>
    </xf>
    <xf numFmtId="0" fontId="3" fillId="0" borderId="0" xfId="0" applyFont="1" applyAlignment="1">
      <alignment/>
    </xf>
    <xf numFmtId="0" fontId="6" fillId="2" borderId="0" xfId="0" applyFont="1" applyFill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17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2" fontId="4" fillId="0" borderId="0" xfId="0" applyNumberFormat="1" applyFont="1" applyAlignment="1">
      <alignment/>
    </xf>
    <xf numFmtId="0" fontId="6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G14" sqref="G14"/>
    </sheetView>
  </sheetViews>
  <sheetFormatPr defaultColWidth="9.00390625" defaultRowHeight="12.75"/>
  <cols>
    <col min="2" max="2" width="21.625" style="0" customWidth="1"/>
    <col min="3" max="3" width="30.625" style="0" customWidth="1"/>
    <col min="4" max="5" width="13.75390625" style="0" customWidth="1"/>
    <col min="6" max="6" width="13.875" style="0" customWidth="1"/>
    <col min="7" max="7" width="13.00390625" style="0" customWidth="1"/>
    <col min="8" max="8" width="19.375" style="0" customWidth="1"/>
  </cols>
  <sheetData>
    <row r="1" ht="18">
      <c r="A1" s="3" t="s">
        <v>0</v>
      </c>
    </row>
    <row r="2" ht="15.75">
      <c r="A2" s="14" t="s">
        <v>69</v>
      </c>
    </row>
    <row r="3" spans="1:8" ht="25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4" t="s">
        <v>8</v>
      </c>
    </row>
    <row r="4" spans="1:8" ht="12.75">
      <c r="A4" s="1">
        <v>1</v>
      </c>
      <c r="B4" s="1" t="s">
        <v>120</v>
      </c>
      <c r="C4" s="5" t="s">
        <v>18</v>
      </c>
      <c r="D4" s="1">
        <v>131602.8</v>
      </c>
      <c r="E4" s="1"/>
      <c r="F4" s="1"/>
      <c r="G4" s="1"/>
      <c r="H4" s="5"/>
    </row>
    <row r="5" spans="1:8" ht="12.75">
      <c r="A5" s="1">
        <v>2</v>
      </c>
      <c r="B5" s="1" t="s">
        <v>12</v>
      </c>
      <c r="C5" s="5" t="s">
        <v>113</v>
      </c>
      <c r="D5" s="1"/>
      <c r="E5" s="1"/>
      <c r="F5" s="1">
        <v>3000</v>
      </c>
      <c r="G5" s="1"/>
      <c r="H5" s="5" t="s">
        <v>14</v>
      </c>
    </row>
    <row r="6" spans="1:8" ht="12.75">
      <c r="A6" s="1">
        <v>3</v>
      </c>
      <c r="B6" s="1" t="s">
        <v>12</v>
      </c>
      <c r="C6" s="5" t="s">
        <v>113</v>
      </c>
      <c r="D6" s="1"/>
      <c r="E6" s="1"/>
      <c r="F6" s="1">
        <v>2000</v>
      </c>
      <c r="G6" s="1"/>
      <c r="H6" s="5" t="s">
        <v>15</v>
      </c>
    </row>
    <row r="7" spans="1:8" ht="12.75">
      <c r="A7" s="1">
        <v>4</v>
      </c>
      <c r="B7" s="1" t="s">
        <v>12</v>
      </c>
      <c r="C7" s="5" t="s">
        <v>114</v>
      </c>
      <c r="D7" s="1"/>
      <c r="E7" s="1"/>
      <c r="F7" s="1">
        <v>6000</v>
      </c>
      <c r="G7" s="1"/>
      <c r="H7" s="5" t="s">
        <v>13</v>
      </c>
    </row>
    <row r="8" spans="1:8" ht="12.75">
      <c r="A8" s="1">
        <v>5</v>
      </c>
      <c r="B8" s="1" t="s">
        <v>33</v>
      </c>
      <c r="C8" s="5" t="s">
        <v>21</v>
      </c>
      <c r="D8" s="1"/>
      <c r="E8" s="1"/>
      <c r="F8" s="1">
        <v>2500</v>
      </c>
      <c r="G8" s="1"/>
      <c r="H8" s="5" t="s">
        <v>102</v>
      </c>
    </row>
    <row r="9" spans="1:8" ht="12.75">
      <c r="A9" s="1">
        <v>6</v>
      </c>
      <c r="B9" s="1" t="s">
        <v>33</v>
      </c>
      <c r="C9" s="5" t="s">
        <v>115</v>
      </c>
      <c r="D9" s="1"/>
      <c r="E9" s="1"/>
      <c r="F9" s="1">
        <v>7700</v>
      </c>
      <c r="G9" s="1"/>
      <c r="H9" s="5" t="s">
        <v>116</v>
      </c>
    </row>
    <row r="10" spans="1:8" ht="12.75">
      <c r="A10" s="1">
        <v>7</v>
      </c>
      <c r="B10" s="1" t="s">
        <v>119</v>
      </c>
      <c r="C10" s="5" t="s">
        <v>34</v>
      </c>
      <c r="D10" s="1"/>
      <c r="E10" s="1"/>
      <c r="F10" s="1">
        <v>4800</v>
      </c>
      <c r="G10" s="1"/>
      <c r="H10" s="5" t="s">
        <v>117</v>
      </c>
    </row>
    <row r="11" spans="1:8" ht="12.75">
      <c r="A11" s="1">
        <v>8</v>
      </c>
      <c r="B11" s="1" t="s">
        <v>12</v>
      </c>
      <c r="C11" s="5" t="s">
        <v>104</v>
      </c>
      <c r="D11" s="1"/>
      <c r="E11" s="1">
        <v>131000</v>
      </c>
      <c r="F11" s="1">
        <v>131000</v>
      </c>
      <c r="G11" s="1"/>
      <c r="H11" s="5" t="s">
        <v>13</v>
      </c>
    </row>
    <row r="12" spans="1:8" ht="12.75">
      <c r="A12" s="1">
        <v>9</v>
      </c>
      <c r="B12" s="1" t="s">
        <v>12</v>
      </c>
      <c r="C12" s="5" t="s">
        <v>118</v>
      </c>
      <c r="D12" s="1"/>
      <c r="E12" s="1"/>
      <c r="F12" s="1"/>
      <c r="G12" s="1">
        <v>50</v>
      </c>
      <c r="H12" s="5" t="s">
        <v>38</v>
      </c>
    </row>
    <row r="13" spans="1:8" ht="25.5">
      <c r="A13" s="1">
        <v>10</v>
      </c>
      <c r="B13" s="1" t="s">
        <v>12</v>
      </c>
      <c r="C13" s="5" t="s">
        <v>19</v>
      </c>
      <c r="D13" s="1"/>
      <c r="E13" s="1"/>
      <c r="F13" s="1"/>
      <c r="G13" s="1">
        <v>88182.5</v>
      </c>
      <c r="H13" s="5" t="s">
        <v>16</v>
      </c>
    </row>
    <row r="14" spans="1:8" ht="12.75">
      <c r="A14" s="1"/>
      <c r="B14" s="1"/>
      <c r="C14" s="5"/>
      <c r="D14" s="1"/>
      <c r="E14" s="1"/>
      <c r="F14" s="1"/>
      <c r="G14" s="1"/>
      <c r="H14" s="5"/>
    </row>
    <row r="15" spans="1:8" ht="12.75">
      <c r="A15" s="1"/>
      <c r="B15" s="1"/>
      <c r="C15" s="5"/>
      <c r="D15" s="1"/>
      <c r="E15" s="1"/>
      <c r="F15" s="1"/>
      <c r="G15" s="1"/>
      <c r="H15" s="5"/>
    </row>
    <row r="16" spans="1:8" ht="12.75">
      <c r="A16" s="1"/>
      <c r="B16" s="1"/>
      <c r="C16" s="5"/>
      <c r="D16" s="1"/>
      <c r="E16" s="1"/>
      <c r="F16" s="1"/>
      <c r="G16" s="1"/>
      <c r="H16" s="5"/>
    </row>
    <row r="17" spans="1:8" ht="12.75">
      <c r="A17" s="1"/>
      <c r="B17" s="1"/>
      <c r="C17" s="5"/>
      <c r="D17" s="1"/>
      <c r="E17" s="1"/>
      <c r="F17" s="1"/>
      <c r="G17" s="1"/>
      <c r="H17" s="5"/>
    </row>
    <row r="18" spans="1:8" ht="12.75">
      <c r="A18" s="1"/>
      <c r="B18" s="1"/>
      <c r="C18" s="5"/>
      <c r="D18" s="1"/>
      <c r="E18" s="1"/>
      <c r="F18" s="1"/>
      <c r="G18" s="1"/>
      <c r="H18" s="5"/>
    </row>
    <row r="19" spans="1:8" ht="12.75">
      <c r="A19" s="1"/>
      <c r="B19" s="1"/>
      <c r="C19" s="5"/>
      <c r="D19" s="1"/>
      <c r="E19" s="1"/>
      <c r="F19" s="1"/>
      <c r="G19" s="1"/>
      <c r="H19" s="5"/>
    </row>
    <row r="20" spans="1:8" ht="12.75">
      <c r="A20" s="1"/>
      <c r="B20" s="1"/>
      <c r="C20" s="5"/>
      <c r="D20" s="1"/>
      <c r="E20" s="1"/>
      <c r="F20" s="1"/>
      <c r="G20" s="1"/>
      <c r="H20" s="5"/>
    </row>
    <row r="21" spans="1:8" ht="12.75">
      <c r="A21" s="1"/>
      <c r="B21" s="1"/>
      <c r="C21" s="5"/>
      <c r="D21" s="1"/>
      <c r="E21" s="1"/>
      <c r="F21" s="1"/>
      <c r="G21" s="1"/>
      <c r="H21" s="5"/>
    </row>
    <row r="22" spans="1:8" ht="12.75">
      <c r="A22" s="1"/>
      <c r="B22" s="1"/>
      <c r="C22" s="5"/>
      <c r="D22" s="1"/>
      <c r="E22" s="1"/>
      <c r="F22" s="1"/>
      <c r="G22" s="1"/>
      <c r="H22" s="5"/>
    </row>
    <row r="23" spans="1:8" ht="12.75">
      <c r="A23" s="1"/>
      <c r="B23" s="1"/>
      <c r="C23" s="5"/>
      <c r="D23" s="1"/>
      <c r="E23" s="1"/>
      <c r="F23" s="1"/>
      <c r="G23" s="1"/>
      <c r="H23" s="5"/>
    </row>
    <row r="24" spans="1:8" ht="12.75">
      <c r="A24" s="1"/>
      <c r="B24" s="1"/>
      <c r="C24" s="5"/>
      <c r="D24" s="1"/>
      <c r="E24" s="1"/>
      <c r="F24" s="1"/>
      <c r="G24" s="1"/>
      <c r="H24" s="5"/>
    </row>
    <row r="25" spans="1:8" ht="12.75">
      <c r="A25" s="1"/>
      <c r="B25" s="1"/>
      <c r="C25" s="5"/>
      <c r="D25" s="1"/>
      <c r="E25" s="1"/>
      <c r="F25" s="1"/>
      <c r="G25" s="1"/>
      <c r="H25" s="5"/>
    </row>
    <row r="26" spans="1:8" ht="12.75">
      <c r="A26" s="1"/>
      <c r="B26" s="1"/>
      <c r="C26" s="5"/>
      <c r="D26" s="1"/>
      <c r="E26" s="1"/>
      <c r="F26" s="1"/>
      <c r="G26" s="1"/>
      <c r="H26" s="5"/>
    </row>
    <row r="27" spans="1:8" ht="12.75">
      <c r="A27" s="1"/>
      <c r="B27" s="1"/>
      <c r="C27" s="5"/>
      <c r="D27" s="1"/>
      <c r="E27" s="1"/>
      <c r="F27" s="1"/>
      <c r="G27" s="1"/>
      <c r="H27" s="5"/>
    </row>
    <row r="28" spans="1:8" ht="12.75">
      <c r="A28" s="1"/>
      <c r="B28" s="1"/>
      <c r="C28" s="5"/>
      <c r="D28" s="1"/>
      <c r="E28" s="1"/>
      <c r="F28" s="1"/>
      <c r="G28" s="1"/>
      <c r="H28" s="5"/>
    </row>
    <row r="29" spans="1:8" ht="12.75">
      <c r="A29" s="1"/>
      <c r="B29" s="1"/>
      <c r="C29" s="5"/>
      <c r="D29" s="1"/>
      <c r="E29" s="1"/>
      <c r="F29" s="1"/>
      <c r="G29" s="1"/>
      <c r="H29" s="5"/>
    </row>
    <row r="30" spans="1:8" ht="12.75">
      <c r="A30" s="1"/>
      <c r="B30" s="4" t="s">
        <v>17</v>
      </c>
      <c r="C30" s="5"/>
      <c r="D30" s="1">
        <f>SUM(D4:D29)</f>
        <v>131602.8</v>
      </c>
      <c r="E30" s="1">
        <f>SUM(E4:E29)</f>
        <v>131000</v>
      </c>
      <c r="F30" s="1">
        <f>SUM(F4:F29)</f>
        <v>157000</v>
      </c>
      <c r="G30" s="1">
        <f>SUM(G4:G29)</f>
        <v>88232.5</v>
      </c>
      <c r="H30" s="5"/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4">
      <selection activeCell="G21" sqref="G21"/>
    </sheetView>
  </sheetViews>
  <sheetFormatPr defaultColWidth="9.00390625" defaultRowHeight="12.75"/>
  <cols>
    <col min="1" max="1" width="6.875" style="0" customWidth="1"/>
    <col min="2" max="2" width="21.625" style="0" customWidth="1"/>
    <col min="3" max="3" width="30.625" style="0" customWidth="1"/>
    <col min="4" max="5" width="13.75390625" style="0" customWidth="1"/>
    <col min="6" max="6" width="13.875" style="0" customWidth="1"/>
    <col min="7" max="7" width="13.00390625" style="0" customWidth="1"/>
    <col min="8" max="8" width="19.375" style="0" customWidth="1"/>
  </cols>
  <sheetData>
    <row r="1" ht="18">
      <c r="A1" s="3" t="s">
        <v>0</v>
      </c>
    </row>
    <row r="2" ht="12.75">
      <c r="A2" s="24" t="s">
        <v>106</v>
      </c>
    </row>
    <row r="3" spans="1:8" ht="25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4" t="s">
        <v>8</v>
      </c>
    </row>
    <row r="4" spans="1:8" ht="12.75">
      <c r="A4" s="1">
        <v>1</v>
      </c>
      <c r="B4" s="1" t="s">
        <v>9</v>
      </c>
      <c r="C4" s="5" t="s">
        <v>18</v>
      </c>
      <c r="D4" s="1">
        <v>82503.56</v>
      </c>
      <c r="E4" s="1"/>
      <c r="F4" s="1"/>
      <c r="G4" s="1"/>
      <c r="H4" s="5"/>
    </row>
    <row r="5" spans="1:8" ht="12.75">
      <c r="A5" s="1">
        <v>2</v>
      </c>
      <c r="B5" s="1" t="s">
        <v>10</v>
      </c>
      <c r="C5" s="5" t="s">
        <v>11</v>
      </c>
      <c r="D5" s="1">
        <v>25364.75</v>
      </c>
      <c r="E5" s="1"/>
      <c r="F5" s="1"/>
      <c r="G5" s="1"/>
      <c r="H5" s="5"/>
    </row>
    <row r="6" spans="1:8" ht="12.75">
      <c r="A6" s="1">
        <v>3</v>
      </c>
      <c r="B6" s="1" t="s">
        <v>10</v>
      </c>
      <c r="C6" s="5" t="s">
        <v>27</v>
      </c>
      <c r="D6" s="1">
        <v>2400</v>
      </c>
      <c r="E6" s="1"/>
      <c r="F6" s="1"/>
      <c r="G6" s="1"/>
      <c r="H6" s="5"/>
    </row>
    <row r="7" spans="1:8" ht="12.75">
      <c r="A7" s="1"/>
      <c r="B7" s="1"/>
      <c r="C7" s="5" t="s">
        <v>267</v>
      </c>
      <c r="D7" s="1">
        <v>1000</v>
      </c>
      <c r="E7" s="1"/>
      <c r="F7" s="1"/>
      <c r="G7" s="1"/>
      <c r="H7" s="5"/>
    </row>
    <row r="8" spans="1:8" ht="12.75">
      <c r="A8" s="1"/>
      <c r="B8" s="1"/>
      <c r="C8" s="5" t="s">
        <v>255</v>
      </c>
      <c r="D8" s="1">
        <v>1000</v>
      </c>
      <c r="E8" s="1"/>
      <c r="F8" s="1"/>
      <c r="G8" s="1"/>
      <c r="H8" s="5"/>
    </row>
    <row r="9" spans="1:8" ht="12.75">
      <c r="A9" s="1">
        <v>4</v>
      </c>
      <c r="B9" s="1" t="s">
        <v>12</v>
      </c>
      <c r="C9" s="5" t="s">
        <v>269</v>
      </c>
      <c r="D9" s="1"/>
      <c r="E9" s="1"/>
      <c r="F9" s="29">
        <v>2000</v>
      </c>
      <c r="G9" s="1"/>
      <c r="H9" s="5" t="s">
        <v>15</v>
      </c>
    </row>
    <row r="10" spans="1:8" ht="12.75">
      <c r="A10" s="1">
        <v>6</v>
      </c>
      <c r="B10" s="1" t="s">
        <v>30</v>
      </c>
      <c r="C10" s="5" t="s">
        <v>269</v>
      </c>
      <c r="D10" s="1"/>
      <c r="E10" s="1"/>
      <c r="F10" s="29">
        <v>6000</v>
      </c>
      <c r="G10" s="1"/>
      <c r="H10" s="5" t="s">
        <v>96</v>
      </c>
    </row>
    <row r="11" spans="1:8" ht="12.75">
      <c r="A11" s="1">
        <v>7</v>
      </c>
      <c r="B11" s="1" t="s">
        <v>12</v>
      </c>
      <c r="C11" s="5" t="s">
        <v>268</v>
      </c>
      <c r="D11" s="1"/>
      <c r="E11" s="1"/>
      <c r="F11" s="29">
        <v>1000</v>
      </c>
      <c r="G11" s="1"/>
      <c r="H11" s="5" t="s">
        <v>24</v>
      </c>
    </row>
    <row r="12" spans="1:8" ht="12.75">
      <c r="A12" s="1">
        <v>9</v>
      </c>
      <c r="B12" s="1" t="s">
        <v>33</v>
      </c>
      <c r="C12" s="5" t="s">
        <v>270</v>
      </c>
      <c r="D12" s="1"/>
      <c r="E12" s="1"/>
      <c r="F12" s="29">
        <v>1000</v>
      </c>
      <c r="G12" s="1"/>
      <c r="H12" s="5" t="s">
        <v>272</v>
      </c>
    </row>
    <row r="13" spans="1:8" ht="25.5">
      <c r="A13" s="1">
        <v>10</v>
      </c>
      <c r="B13" s="1" t="s">
        <v>12</v>
      </c>
      <c r="C13" s="5" t="s">
        <v>271</v>
      </c>
      <c r="D13" s="1"/>
      <c r="E13" s="1"/>
      <c r="F13" s="29">
        <v>1600</v>
      </c>
      <c r="G13" s="1"/>
      <c r="H13" s="5" t="s">
        <v>99</v>
      </c>
    </row>
    <row r="14" spans="1:8" ht="38.25">
      <c r="A14" s="1">
        <v>11</v>
      </c>
      <c r="B14" s="1" t="s">
        <v>12</v>
      </c>
      <c r="C14" s="5" t="s">
        <v>273</v>
      </c>
      <c r="D14" s="1"/>
      <c r="E14" s="1"/>
      <c r="F14" s="29">
        <v>10800</v>
      </c>
      <c r="G14" s="1"/>
      <c r="H14" s="5"/>
    </row>
    <row r="15" spans="1:8" ht="25.5">
      <c r="A15" s="1"/>
      <c r="B15" s="1"/>
      <c r="C15" s="5" t="s">
        <v>274</v>
      </c>
      <c r="D15" s="1"/>
      <c r="E15" s="1"/>
      <c r="F15" s="29">
        <v>150</v>
      </c>
      <c r="G15" s="1"/>
      <c r="H15" s="5"/>
    </row>
    <row r="16" spans="1:8" ht="25.5">
      <c r="A16" s="1"/>
      <c r="B16" s="1"/>
      <c r="C16" s="5" t="s">
        <v>275</v>
      </c>
      <c r="D16" s="1"/>
      <c r="E16" s="1"/>
      <c r="F16" s="29">
        <v>500</v>
      </c>
      <c r="G16" s="1"/>
      <c r="H16" s="5" t="s">
        <v>96</v>
      </c>
    </row>
    <row r="17" spans="1:8" ht="38.25">
      <c r="A17" s="1"/>
      <c r="B17" s="1"/>
      <c r="C17" s="5" t="s">
        <v>276</v>
      </c>
      <c r="D17" s="1"/>
      <c r="E17" s="1"/>
      <c r="F17" s="29">
        <v>1000</v>
      </c>
      <c r="G17" s="1"/>
      <c r="H17" s="5"/>
    </row>
    <row r="18" spans="1:8" ht="12.75">
      <c r="A18" s="1"/>
      <c r="B18" s="1"/>
      <c r="C18" s="5" t="s">
        <v>277</v>
      </c>
      <c r="D18" s="1"/>
      <c r="E18" s="1"/>
      <c r="F18" s="1">
        <v>9000</v>
      </c>
      <c r="G18" s="1"/>
      <c r="H18" s="5" t="s">
        <v>116</v>
      </c>
    </row>
    <row r="19" spans="1:8" ht="25.5">
      <c r="A19" s="1"/>
      <c r="B19" s="1"/>
      <c r="C19" s="5" t="s">
        <v>264</v>
      </c>
      <c r="D19" s="1"/>
      <c r="E19" s="1"/>
      <c r="F19" s="1">
        <v>120000</v>
      </c>
      <c r="G19" s="1"/>
      <c r="H19" s="5" t="s">
        <v>96</v>
      </c>
    </row>
    <row r="20" spans="1:8" ht="25.5">
      <c r="A20" s="1"/>
      <c r="B20" s="1"/>
      <c r="C20" s="5" t="s">
        <v>238</v>
      </c>
      <c r="D20" s="1"/>
      <c r="E20" s="1"/>
      <c r="F20" s="1"/>
      <c r="G20" s="1">
        <v>60</v>
      </c>
      <c r="H20" s="5" t="s">
        <v>218</v>
      </c>
    </row>
    <row r="21" spans="1:8" ht="12.75">
      <c r="A21" s="1"/>
      <c r="B21" s="1"/>
      <c r="C21" s="5" t="s">
        <v>241</v>
      </c>
      <c r="D21" s="1"/>
      <c r="E21" s="1"/>
      <c r="F21" s="1"/>
      <c r="G21" s="1">
        <v>57622.08</v>
      </c>
      <c r="H21" s="5" t="s">
        <v>220</v>
      </c>
    </row>
    <row r="22" spans="1:8" ht="12.75">
      <c r="A22" s="1"/>
      <c r="B22" s="1"/>
      <c r="C22" s="5" t="s">
        <v>242</v>
      </c>
      <c r="D22" s="1"/>
      <c r="E22" s="1">
        <v>67000</v>
      </c>
      <c r="F22" s="1"/>
      <c r="G22" s="1"/>
      <c r="H22" s="5" t="s">
        <v>96</v>
      </c>
    </row>
    <row r="23" spans="1:8" ht="12.75">
      <c r="A23" s="1"/>
      <c r="B23" s="1"/>
      <c r="C23" s="5" t="s">
        <v>21</v>
      </c>
      <c r="D23" s="1"/>
      <c r="E23" s="1"/>
      <c r="F23" s="1"/>
      <c r="G23" s="1">
        <v>4000</v>
      </c>
      <c r="H23" s="5" t="s">
        <v>240</v>
      </c>
    </row>
    <row r="24" spans="1:8" ht="12.75">
      <c r="A24" s="1"/>
      <c r="B24" s="1"/>
      <c r="C24" s="5"/>
      <c r="D24" s="1"/>
      <c r="E24" s="1"/>
      <c r="F24" s="1"/>
      <c r="G24" s="1"/>
      <c r="H24" s="5"/>
    </row>
    <row r="25" spans="1:8" ht="12.75">
      <c r="A25" s="1"/>
      <c r="B25" s="1"/>
      <c r="C25" s="5"/>
      <c r="D25" s="1"/>
      <c r="E25" s="1"/>
      <c r="F25" s="1"/>
      <c r="G25" s="1"/>
      <c r="H25" s="5"/>
    </row>
    <row r="26" spans="1:8" ht="12.75">
      <c r="A26" s="1"/>
      <c r="B26" s="1"/>
      <c r="C26" s="5"/>
      <c r="D26" s="1"/>
      <c r="E26" s="1"/>
      <c r="F26" s="1"/>
      <c r="G26" s="1"/>
      <c r="H26" s="5"/>
    </row>
    <row r="27" spans="1:8" ht="12.75">
      <c r="A27" s="1"/>
      <c r="B27" s="1"/>
      <c r="C27" s="5"/>
      <c r="D27" s="1"/>
      <c r="E27" s="1"/>
      <c r="F27" s="1"/>
      <c r="G27" s="1"/>
      <c r="H27" s="5"/>
    </row>
    <row r="28" spans="1:8" ht="12.75">
      <c r="A28" s="1"/>
      <c r="B28" s="4" t="s">
        <v>17</v>
      </c>
      <c r="C28" s="5"/>
      <c r="D28" s="1">
        <f>SUM(D4:D27)</f>
        <v>112268.31</v>
      </c>
      <c r="E28" s="1">
        <f>SUM(E4:E27)</f>
        <v>67000</v>
      </c>
      <c r="F28" s="1">
        <f>SUM(F4:F27)</f>
        <v>153050</v>
      </c>
      <c r="G28" s="1">
        <f>SUM(G4:G27)</f>
        <v>61682.08</v>
      </c>
      <c r="H28" s="5"/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G21" sqref="G21"/>
    </sheetView>
  </sheetViews>
  <sheetFormatPr defaultColWidth="9.00390625" defaultRowHeight="12.75"/>
  <cols>
    <col min="1" max="1" width="6.875" style="0" customWidth="1"/>
    <col min="2" max="2" width="21.625" style="0" customWidth="1"/>
    <col min="3" max="3" width="30.625" style="0" customWidth="1"/>
    <col min="4" max="5" width="13.75390625" style="0" customWidth="1"/>
    <col min="6" max="6" width="13.875" style="0" customWidth="1"/>
    <col min="7" max="7" width="13.00390625" style="0" customWidth="1"/>
    <col min="8" max="8" width="19.375" style="0" customWidth="1"/>
  </cols>
  <sheetData>
    <row r="1" ht="18">
      <c r="A1" s="3" t="s">
        <v>0</v>
      </c>
    </row>
    <row r="2" ht="12.75">
      <c r="A2" s="24" t="s">
        <v>107</v>
      </c>
    </row>
    <row r="3" spans="1:8" ht="25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4" t="s">
        <v>8</v>
      </c>
    </row>
    <row r="4" spans="1:8" ht="12.75">
      <c r="A4" s="1">
        <v>1</v>
      </c>
      <c r="B4" s="1" t="s">
        <v>9</v>
      </c>
      <c r="C4" s="5" t="s">
        <v>18</v>
      </c>
      <c r="D4" s="1">
        <v>124434.11</v>
      </c>
      <c r="E4" s="1"/>
      <c r="F4" s="1"/>
      <c r="G4" s="1"/>
      <c r="H4" s="5"/>
    </row>
    <row r="5" spans="1:8" ht="12.75">
      <c r="A5" s="1">
        <v>2</v>
      </c>
      <c r="B5" s="5" t="s">
        <v>10</v>
      </c>
      <c r="C5" s="5" t="s">
        <v>11</v>
      </c>
      <c r="D5" s="1">
        <v>11052</v>
      </c>
      <c r="E5" s="1"/>
      <c r="F5" s="1"/>
      <c r="G5" s="1"/>
      <c r="H5" s="5"/>
    </row>
    <row r="6" spans="1:8" ht="12.75">
      <c r="A6" s="1">
        <v>3</v>
      </c>
      <c r="B6" s="5" t="s">
        <v>10</v>
      </c>
      <c r="C6" s="5" t="s">
        <v>27</v>
      </c>
      <c r="D6" s="1">
        <v>2200</v>
      </c>
      <c r="E6" s="1"/>
      <c r="F6" s="1"/>
      <c r="G6" s="1"/>
      <c r="H6" s="5"/>
    </row>
    <row r="7" spans="1:8" ht="12.75">
      <c r="A7" s="1">
        <v>4</v>
      </c>
      <c r="B7" s="5" t="s">
        <v>10</v>
      </c>
      <c r="C7" s="5" t="s">
        <v>93</v>
      </c>
      <c r="D7" s="1">
        <v>3500</v>
      </c>
      <c r="E7" s="1"/>
      <c r="F7" s="1"/>
      <c r="G7" s="1"/>
      <c r="H7" s="5"/>
    </row>
    <row r="8" spans="1:8" ht="12.75">
      <c r="A8" s="1"/>
      <c r="B8" s="5"/>
      <c r="C8" s="5" t="s">
        <v>255</v>
      </c>
      <c r="D8" s="1">
        <v>1000</v>
      </c>
      <c r="E8" s="1"/>
      <c r="F8" s="1"/>
      <c r="G8" s="1"/>
      <c r="H8" s="5"/>
    </row>
    <row r="9" spans="1:8" ht="12.75">
      <c r="A9" s="1"/>
      <c r="B9" s="5"/>
      <c r="C9" s="5" t="s">
        <v>256</v>
      </c>
      <c r="D9" s="1">
        <v>3500</v>
      </c>
      <c r="E9" s="1"/>
      <c r="F9" s="1"/>
      <c r="G9" s="1"/>
      <c r="H9" s="5"/>
    </row>
    <row r="10" spans="1:8" ht="12.75">
      <c r="A10" s="1">
        <v>5</v>
      </c>
      <c r="B10" s="5" t="s">
        <v>12</v>
      </c>
      <c r="C10" s="5" t="s">
        <v>259</v>
      </c>
      <c r="D10" s="1"/>
      <c r="E10" s="1"/>
      <c r="F10" s="1">
        <v>2000</v>
      </c>
      <c r="G10" s="1"/>
      <c r="H10" s="5" t="s">
        <v>15</v>
      </c>
    </row>
    <row r="11" spans="1:8" ht="12.75">
      <c r="A11" s="1">
        <v>6</v>
      </c>
      <c r="B11" s="5" t="s">
        <v>258</v>
      </c>
      <c r="C11" s="5" t="s">
        <v>257</v>
      </c>
      <c r="D11" s="1"/>
      <c r="E11" s="1"/>
      <c r="F11" s="1">
        <v>516</v>
      </c>
      <c r="G11" s="1"/>
      <c r="H11" s="5" t="s">
        <v>261</v>
      </c>
    </row>
    <row r="12" spans="1:8" ht="12.75">
      <c r="A12" s="1">
        <v>7</v>
      </c>
      <c r="B12" s="5" t="s">
        <v>12</v>
      </c>
      <c r="C12" s="5" t="s">
        <v>115</v>
      </c>
      <c r="D12" s="1"/>
      <c r="E12" s="1"/>
      <c r="F12" s="1">
        <v>4800</v>
      </c>
      <c r="G12" s="1"/>
      <c r="H12" s="5" t="s">
        <v>116</v>
      </c>
    </row>
    <row r="13" spans="1:8" ht="12.75">
      <c r="A13" s="1">
        <v>8</v>
      </c>
      <c r="B13" s="5" t="s">
        <v>12</v>
      </c>
      <c r="C13" s="5" t="s">
        <v>260</v>
      </c>
      <c r="D13" s="1"/>
      <c r="E13" s="1"/>
      <c r="F13" s="1">
        <v>2000</v>
      </c>
      <c r="G13" s="1"/>
      <c r="H13" s="5" t="s">
        <v>24</v>
      </c>
    </row>
    <row r="14" spans="1:8" ht="12.75">
      <c r="A14" s="1">
        <v>10</v>
      </c>
      <c r="B14" s="5" t="s">
        <v>204</v>
      </c>
      <c r="C14" s="5" t="s">
        <v>263</v>
      </c>
      <c r="D14" s="1"/>
      <c r="E14" s="1"/>
      <c r="F14" s="1">
        <v>1000</v>
      </c>
      <c r="G14" s="1"/>
      <c r="H14" s="5" t="s">
        <v>96</v>
      </c>
    </row>
    <row r="15" spans="1:8" ht="12.75">
      <c r="A15" s="1">
        <v>11</v>
      </c>
      <c r="B15" s="5" t="s">
        <v>204</v>
      </c>
      <c r="C15" s="5" t="s">
        <v>262</v>
      </c>
      <c r="D15" s="1"/>
      <c r="E15" s="1"/>
      <c r="F15" s="1">
        <v>1000</v>
      </c>
      <c r="G15" s="1"/>
      <c r="H15" s="5" t="s">
        <v>96</v>
      </c>
    </row>
    <row r="16" spans="1:8" ht="25.5">
      <c r="A16" s="1"/>
      <c r="B16" s="5"/>
      <c r="C16" s="5" t="s">
        <v>264</v>
      </c>
      <c r="D16" s="1"/>
      <c r="E16" s="1"/>
      <c r="F16" s="1">
        <v>165000</v>
      </c>
      <c r="G16" s="1"/>
      <c r="H16" s="5"/>
    </row>
    <row r="17" spans="1:8" ht="12.75">
      <c r="A17" s="1">
        <v>12</v>
      </c>
      <c r="B17" s="5" t="s">
        <v>103</v>
      </c>
      <c r="C17" s="5" t="s">
        <v>243</v>
      </c>
      <c r="D17" s="1"/>
      <c r="E17" s="1"/>
      <c r="F17" s="1"/>
      <c r="G17" s="1">
        <v>2942</v>
      </c>
      <c r="H17" s="5" t="s">
        <v>101</v>
      </c>
    </row>
    <row r="18" spans="1:8" ht="25.5">
      <c r="A18" s="1">
        <v>13</v>
      </c>
      <c r="B18" s="5" t="s">
        <v>103</v>
      </c>
      <c r="C18" s="5" t="s">
        <v>238</v>
      </c>
      <c r="D18" s="1"/>
      <c r="E18" s="1"/>
      <c r="F18" s="1"/>
      <c r="G18" s="1">
        <v>60</v>
      </c>
      <c r="H18" s="5" t="s">
        <v>38</v>
      </c>
    </row>
    <row r="19" spans="1:8" ht="12.75">
      <c r="A19" s="1"/>
      <c r="B19" s="5"/>
      <c r="C19" s="5" t="s">
        <v>21</v>
      </c>
      <c r="D19" s="1"/>
      <c r="E19" s="1"/>
      <c r="F19" s="1"/>
      <c r="G19" s="1">
        <v>4000</v>
      </c>
      <c r="H19" s="5" t="s">
        <v>240</v>
      </c>
    </row>
    <row r="20" spans="1:8" ht="12.75">
      <c r="A20" s="1"/>
      <c r="B20" s="5"/>
      <c r="C20" s="5" t="s">
        <v>242</v>
      </c>
      <c r="D20" s="1"/>
      <c r="E20" s="1">
        <v>100000</v>
      </c>
      <c r="F20" s="1"/>
      <c r="G20" s="1"/>
      <c r="H20" s="5" t="s">
        <v>96</v>
      </c>
    </row>
    <row r="21" spans="1:8" ht="25.5">
      <c r="A21" s="1"/>
      <c r="B21" s="5"/>
      <c r="C21" s="5" t="s">
        <v>244</v>
      </c>
      <c r="D21" s="1"/>
      <c r="E21" s="1"/>
      <c r="F21" s="1"/>
      <c r="G21" s="1">
        <v>115570.98</v>
      </c>
      <c r="H21" s="5" t="s">
        <v>220</v>
      </c>
    </row>
    <row r="22" spans="1:8" ht="25.5">
      <c r="A22" s="1"/>
      <c r="B22" s="5"/>
      <c r="C22" s="5" t="s">
        <v>245</v>
      </c>
      <c r="D22" s="1"/>
      <c r="E22" s="1">
        <v>20000</v>
      </c>
      <c r="F22" s="1"/>
      <c r="G22" s="1"/>
      <c r="H22" s="5" t="s">
        <v>218</v>
      </c>
    </row>
    <row r="23" spans="1:8" ht="12.75">
      <c r="A23" s="1"/>
      <c r="B23" s="5"/>
      <c r="C23" s="5"/>
      <c r="D23" s="1"/>
      <c r="E23" s="1"/>
      <c r="F23" s="1"/>
      <c r="G23" s="1"/>
      <c r="H23" s="5"/>
    </row>
    <row r="24" spans="1:8" ht="12.75">
      <c r="A24" s="1"/>
      <c r="B24" s="5"/>
      <c r="C24" s="5"/>
      <c r="D24" s="1"/>
      <c r="E24" s="1"/>
      <c r="F24" s="1"/>
      <c r="G24" s="1"/>
      <c r="H24" s="5"/>
    </row>
    <row r="25" spans="1:8" ht="12.75">
      <c r="A25" s="1"/>
      <c r="B25" s="4" t="s">
        <v>17</v>
      </c>
      <c r="C25" s="5"/>
      <c r="D25" s="1">
        <f>SUM(D4:D24)</f>
        <v>145686.11</v>
      </c>
      <c r="E25" s="1">
        <f>SUM(E4:E24)</f>
        <v>120000</v>
      </c>
      <c r="F25" s="1">
        <f>SUM(F4:F24)</f>
        <v>176316</v>
      </c>
      <c r="G25" s="1">
        <f>SUM(G4:G24)</f>
        <v>122572.98</v>
      </c>
      <c r="H25" s="5"/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G17" sqref="G17"/>
    </sheetView>
  </sheetViews>
  <sheetFormatPr defaultColWidth="9.00390625" defaultRowHeight="12.75"/>
  <cols>
    <col min="1" max="1" width="6.875" style="0" customWidth="1"/>
    <col min="2" max="2" width="21.625" style="0" customWidth="1"/>
    <col min="3" max="3" width="30.625" style="0" customWidth="1"/>
    <col min="4" max="5" width="13.75390625" style="0" customWidth="1"/>
    <col min="6" max="6" width="13.875" style="0" customWidth="1"/>
    <col min="7" max="7" width="13.00390625" style="0" customWidth="1"/>
    <col min="8" max="8" width="19.375" style="0" customWidth="1"/>
  </cols>
  <sheetData>
    <row r="1" ht="18">
      <c r="A1" s="3" t="s">
        <v>0</v>
      </c>
    </row>
    <row r="2" ht="12.75">
      <c r="A2" s="24" t="s">
        <v>108</v>
      </c>
    </row>
    <row r="3" spans="1:8" ht="25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4" t="s">
        <v>8</v>
      </c>
    </row>
    <row r="4" spans="1:8" ht="12.75">
      <c r="A4" s="1">
        <v>1</v>
      </c>
      <c r="B4" s="1" t="s">
        <v>9</v>
      </c>
      <c r="C4" s="5" t="s">
        <v>18</v>
      </c>
      <c r="D4" s="1">
        <v>154098.75</v>
      </c>
      <c r="E4" s="1"/>
      <c r="F4" s="1"/>
      <c r="G4" s="1"/>
      <c r="H4" s="5"/>
    </row>
    <row r="5" spans="1:8" ht="12.75">
      <c r="A5" s="1">
        <v>2</v>
      </c>
      <c r="B5" s="5" t="s">
        <v>10</v>
      </c>
      <c r="C5" s="5" t="s">
        <v>11</v>
      </c>
      <c r="D5" s="1">
        <v>18134</v>
      </c>
      <c r="E5" s="1"/>
      <c r="F5" s="1"/>
      <c r="G5" s="1"/>
      <c r="H5" s="5"/>
    </row>
    <row r="6" spans="1:8" ht="12.75">
      <c r="A6" s="1">
        <v>3</v>
      </c>
      <c r="B6" s="5" t="s">
        <v>10</v>
      </c>
      <c r="C6" s="5" t="s">
        <v>247</v>
      </c>
      <c r="D6" s="1">
        <v>5500</v>
      </c>
      <c r="E6" s="1"/>
      <c r="F6" s="1"/>
      <c r="G6" s="1"/>
      <c r="H6" s="5"/>
    </row>
    <row r="7" spans="1:8" ht="12.75">
      <c r="A7" s="1">
        <v>4</v>
      </c>
      <c r="B7" s="5" t="s">
        <v>12</v>
      </c>
      <c r="C7" s="5" t="s">
        <v>249</v>
      </c>
      <c r="D7" s="1"/>
      <c r="E7" s="1"/>
      <c r="F7" s="29">
        <v>2000</v>
      </c>
      <c r="G7" s="1"/>
      <c r="H7" s="5" t="s">
        <v>15</v>
      </c>
    </row>
    <row r="8" spans="1:8" ht="12.75">
      <c r="A8" s="1">
        <v>5</v>
      </c>
      <c r="B8" s="5" t="s">
        <v>12</v>
      </c>
      <c r="C8" s="5"/>
      <c r="D8" s="1"/>
      <c r="E8" s="1"/>
      <c r="F8" s="29"/>
      <c r="G8" s="1"/>
      <c r="H8" s="5"/>
    </row>
    <row r="9" spans="1:8" ht="25.5">
      <c r="A9" s="1">
        <v>6</v>
      </c>
      <c r="B9" s="5" t="s">
        <v>250</v>
      </c>
      <c r="C9" s="5" t="s">
        <v>251</v>
      </c>
      <c r="D9" s="1"/>
      <c r="E9" s="1"/>
      <c r="F9" s="29">
        <v>150</v>
      </c>
      <c r="G9" s="1"/>
      <c r="H9" s="5" t="s">
        <v>96</v>
      </c>
    </row>
    <row r="10" spans="1:8" ht="25.5">
      <c r="A10" s="1">
        <v>7</v>
      </c>
      <c r="B10" s="5" t="s">
        <v>250</v>
      </c>
      <c r="C10" s="5" t="s">
        <v>252</v>
      </c>
      <c r="D10" s="1"/>
      <c r="E10" s="1"/>
      <c r="F10" s="29">
        <v>3240</v>
      </c>
      <c r="G10" s="1"/>
      <c r="H10" s="5" t="s">
        <v>253</v>
      </c>
    </row>
    <row r="11" spans="1:8" ht="25.5">
      <c r="A11" s="1"/>
      <c r="B11" s="5" t="s">
        <v>250</v>
      </c>
      <c r="C11" s="5" t="s">
        <v>254</v>
      </c>
      <c r="D11" s="1"/>
      <c r="E11" s="1"/>
      <c r="F11" s="29">
        <v>2918</v>
      </c>
      <c r="G11" s="1"/>
      <c r="H11" s="5" t="s">
        <v>96</v>
      </c>
    </row>
    <row r="12" spans="1:8" ht="12.75">
      <c r="A12" s="1"/>
      <c r="B12" s="5" t="s">
        <v>250</v>
      </c>
      <c r="C12" s="5" t="s">
        <v>168</v>
      </c>
      <c r="D12" s="1"/>
      <c r="E12" s="1"/>
      <c r="F12" s="29">
        <v>92</v>
      </c>
      <c r="G12" s="1"/>
      <c r="H12" s="5" t="s">
        <v>96</v>
      </c>
    </row>
    <row r="13" spans="1:8" ht="12.75">
      <c r="A13" s="1">
        <v>8</v>
      </c>
      <c r="B13" s="5" t="s">
        <v>12</v>
      </c>
      <c r="C13" s="5" t="s">
        <v>104</v>
      </c>
      <c r="D13" s="1"/>
      <c r="E13" s="1"/>
      <c r="F13" s="29">
        <v>130000</v>
      </c>
      <c r="G13" s="1"/>
      <c r="H13" s="5" t="s">
        <v>96</v>
      </c>
    </row>
    <row r="14" spans="1:8" ht="12.75">
      <c r="A14" s="1">
        <v>9</v>
      </c>
      <c r="B14" s="5" t="s">
        <v>12</v>
      </c>
      <c r="C14" s="5" t="s">
        <v>248</v>
      </c>
      <c r="D14" s="1"/>
      <c r="E14" s="1"/>
      <c r="F14" s="29">
        <v>1500</v>
      </c>
      <c r="G14" s="1"/>
      <c r="H14" s="5" t="s">
        <v>24</v>
      </c>
    </row>
    <row r="15" spans="1:8" ht="25.5">
      <c r="A15" s="1">
        <v>13</v>
      </c>
      <c r="B15" s="5" t="s">
        <v>103</v>
      </c>
      <c r="C15" s="5" t="s">
        <v>238</v>
      </c>
      <c r="D15" s="1"/>
      <c r="E15" s="1"/>
      <c r="F15" s="1"/>
      <c r="G15" s="1">
        <v>60</v>
      </c>
      <c r="H15" s="5" t="s">
        <v>38</v>
      </c>
    </row>
    <row r="16" spans="1:8" ht="12.75">
      <c r="A16" s="1"/>
      <c r="B16" s="5"/>
      <c r="C16" s="5" t="s">
        <v>266</v>
      </c>
      <c r="D16" s="1"/>
      <c r="E16" s="1"/>
      <c r="F16" s="1"/>
      <c r="G16" s="1">
        <v>4000</v>
      </c>
      <c r="H16" s="5" t="s">
        <v>240</v>
      </c>
    </row>
    <row r="17" spans="1:8" ht="25.5">
      <c r="A17" s="1"/>
      <c r="B17" s="5"/>
      <c r="C17" s="5" t="s">
        <v>246</v>
      </c>
      <c r="D17" s="1"/>
      <c r="E17" s="1"/>
      <c r="F17" s="1"/>
      <c r="G17" s="1">
        <v>162125.34</v>
      </c>
      <c r="H17" s="5" t="s">
        <v>220</v>
      </c>
    </row>
    <row r="18" spans="1:8" ht="12.75">
      <c r="A18" s="1"/>
      <c r="B18" s="5"/>
      <c r="C18" s="5" t="s">
        <v>242</v>
      </c>
      <c r="D18" s="1"/>
      <c r="E18" s="1">
        <v>165000</v>
      </c>
      <c r="F18" s="1"/>
      <c r="G18" s="1"/>
      <c r="H18" s="5" t="s">
        <v>96</v>
      </c>
    </row>
    <row r="19" spans="1:8" ht="12.75">
      <c r="A19" s="1"/>
      <c r="B19" s="5"/>
      <c r="C19" s="5"/>
      <c r="D19" s="1"/>
      <c r="E19" s="1"/>
      <c r="F19" s="1"/>
      <c r="G19" s="1"/>
      <c r="H19" s="5"/>
    </row>
    <row r="20" spans="1:8" ht="12.75">
      <c r="A20" s="1"/>
      <c r="B20" s="5"/>
      <c r="C20" s="5"/>
      <c r="D20" s="1"/>
      <c r="E20" s="1"/>
      <c r="F20" s="1"/>
      <c r="G20" s="1"/>
      <c r="H20" s="5"/>
    </row>
    <row r="21" spans="1:8" ht="12.75">
      <c r="A21" s="1"/>
      <c r="B21" s="4" t="s">
        <v>17</v>
      </c>
      <c r="C21" s="5"/>
      <c r="D21" s="1">
        <f>SUM(D4:D20)</f>
        <v>177732.75</v>
      </c>
      <c r="E21" s="1">
        <f>SUM(E4:E20)</f>
        <v>165000</v>
      </c>
      <c r="F21" s="1">
        <f>SUM(F4:F20)</f>
        <v>139900</v>
      </c>
      <c r="G21" s="1">
        <f>SUM(G4:G20)</f>
        <v>166185.34</v>
      </c>
      <c r="H21" s="5"/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M66"/>
  <sheetViews>
    <sheetView tabSelected="1" workbookViewId="0" topLeftCell="A1">
      <selection activeCell="F19" sqref="F19"/>
    </sheetView>
  </sheetViews>
  <sheetFormatPr defaultColWidth="9.00390625" defaultRowHeight="12.75"/>
  <cols>
    <col min="3" max="3" width="13.625" style="0" bestFit="1" customWidth="1"/>
    <col min="4" max="4" width="15.625" style="0" customWidth="1"/>
    <col min="5" max="5" width="17.25390625" style="0" customWidth="1"/>
    <col min="6" max="6" width="17.125" style="0" customWidth="1"/>
    <col min="7" max="7" width="13.125" style="0" customWidth="1"/>
    <col min="8" max="8" width="10.625" style="0" customWidth="1"/>
    <col min="9" max="9" width="9.75390625" style="0" customWidth="1"/>
    <col min="10" max="10" width="9.625" style="0" customWidth="1"/>
  </cols>
  <sheetData>
    <row r="1" ht="15.75">
      <c r="A1" s="14" t="s">
        <v>132</v>
      </c>
    </row>
    <row r="3" spans="1:12" ht="15.75">
      <c r="A3" s="1" t="s">
        <v>39</v>
      </c>
      <c r="B3" s="6"/>
      <c r="C3" s="6"/>
      <c r="D3" s="7" t="s">
        <v>11</v>
      </c>
      <c r="E3" s="8"/>
      <c r="F3" s="8"/>
      <c r="G3" s="8"/>
      <c r="H3" s="12"/>
      <c r="I3" s="12"/>
      <c r="J3" s="12"/>
      <c r="K3" s="12"/>
      <c r="L3" s="13"/>
    </row>
    <row r="4" spans="1:12" ht="56.25">
      <c r="A4" s="1"/>
      <c r="B4" s="1"/>
      <c r="C4" s="2" t="s">
        <v>58</v>
      </c>
      <c r="D4" s="5" t="s">
        <v>36</v>
      </c>
      <c r="E4" s="5" t="s">
        <v>37</v>
      </c>
      <c r="F4" s="11" t="s">
        <v>67</v>
      </c>
      <c r="G4" s="1" t="s">
        <v>50</v>
      </c>
      <c r="H4" s="5" t="s">
        <v>59</v>
      </c>
      <c r="I4" s="5" t="s">
        <v>61</v>
      </c>
      <c r="J4" s="11" t="s">
        <v>63</v>
      </c>
      <c r="K4" s="5" t="s">
        <v>64</v>
      </c>
      <c r="L4" s="5" t="s">
        <v>109</v>
      </c>
    </row>
    <row r="5" spans="1:12" ht="12.75">
      <c r="A5" s="4" t="s">
        <v>40</v>
      </c>
      <c r="B5" s="10" t="s">
        <v>48</v>
      </c>
      <c r="C5" s="1"/>
      <c r="D5" s="1"/>
      <c r="E5" s="1"/>
      <c r="F5" s="1">
        <v>131602.8</v>
      </c>
      <c r="G5" s="1"/>
      <c r="H5" s="1"/>
      <c r="I5" s="1"/>
      <c r="J5" s="1"/>
      <c r="K5" s="1"/>
      <c r="L5" s="1"/>
    </row>
    <row r="6" spans="1:12" ht="12.75">
      <c r="A6" s="4"/>
      <c r="B6" s="19" t="s">
        <v>49</v>
      </c>
      <c r="C6" s="20"/>
      <c r="D6" s="20">
        <v>2500</v>
      </c>
      <c r="E6" s="20"/>
      <c r="F6" s="20">
        <v>88182.5</v>
      </c>
      <c r="G6" s="20">
        <v>11000</v>
      </c>
      <c r="H6" s="20">
        <v>50</v>
      </c>
      <c r="I6" s="20"/>
      <c r="J6" s="20"/>
      <c r="K6" s="20"/>
      <c r="L6" s="20"/>
    </row>
    <row r="7" spans="1:12" ht="12.75">
      <c r="A7" s="4" t="s">
        <v>41</v>
      </c>
      <c r="B7" s="10" t="s">
        <v>48</v>
      </c>
      <c r="C7" s="1">
        <v>6000</v>
      </c>
      <c r="D7" s="1"/>
      <c r="E7" s="1"/>
      <c r="F7" s="1">
        <v>99312.31</v>
      </c>
      <c r="G7" s="1"/>
      <c r="H7" s="1"/>
      <c r="I7" s="1"/>
      <c r="J7" s="1"/>
      <c r="K7" s="1"/>
      <c r="L7" s="1"/>
    </row>
    <row r="8" spans="1:12" ht="12.75">
      <c r="A8" s="4"/>
      <c r="B8" s="19" t="s">
        <v>49</v>
      </c>
      <c r="C8" s="20"/>
      <c r="D8" s="20">
        <v>2500</v>
      </c>
      <c r="E8" s="20"/>
      <c r="F8" s="20">
        <v>131694.49</v>
      </c>
      <c r="G8" s="20">
        <v>5000</v>
      </c>
      <c r="H8" s="20">
        <v>30</v>
      </c>
      <c r="I8" s="20"/>
      <c r="J8" s="20"/>
      <c r="K8" s="20"/>
      <c r="L8" s="20"/>
    </row>
    <row r="9" spans="1:12" ht="12.75">
      <c r="A9" s="4" t="s">
        <v>42</v>
      </c>
      <c r="B9" s="10" t="s">
        <v>48</v>
      </c>
      <c r="C9" s="1"/>
      <c r="D9" s="1"/>
      <c r="E9" s="1"/>
      <c r="F9" s="1">
        <v>89713.4</v>
      </c>
      <c r="G9" s="1"/>
      <c r="H9" s="1"/>
      <c r="I9" s="1"/>
      <c r="J9" s="1"/>
      <c r="K9" s="1"/>
      <c r="L9" s="1"/>
    </row>
    <row r="10" spans="1:12" ht="12.75">
      <c r="A10" s="4"/>
      <c r="B10" s="19" t="s">
        <v>49</v>
      </c>
      <c r="C10" s="20"/>
      <c r="D10" s="20">
        <v>2500</v>
      </c>
      <c r="E10" s="20"/>
      <c r="F10" s="20">
        <v>89584.91</v>
      </c>
      <c r="G10" s="20">
        <v>5000</v>
      </c>
      <c r="H10" s="20">
        <v>30</v>
      </c>
      <c r="I10" s="20"/>
      <c r="J10" s="20">
        <v>5915</v>
      </c>
      <c r="K10" s="20"/>
      <c r="L10" s="20"/>
    </row>
    <row r="11" spans="1:12" ht="12.75">
      <c r="A11" s="4" t="s">
        <v>43</v>
      </c>
      <c r="B11" s="10" t="s">
        <v>48</v>
      </c>
      <c r="C11" s="1"/>
      <c r="D11" s="1"/>
      <c r="E11" s="1"/>
      <c r="F11" s="1">
        <v>53862.77</v>
      </c>
      <c r="G11" s="1"/>
      <c r="H11" s="1"/>
      <c r="I11" s="1"/>
      <c r="J11" s="1"/>
      <c r="K11" s="1"/>
      <c r="L11" s="1"/>
    </row>
    <row r="12" spans="1:12" ht="12.75">
      <c r="A12" s="4"/>
      <c r="B12" s="19" t="s">
        <v>49</v>
      </c>
      <c r="C12" s="20"/>
      <c r="D12" s="20"/>
      <c r="E12" s="20">
        <v>2500</v>
      </c>
      <c r="F12" s="20">
        <v>81973.74</v>
      </c>
      <c r="G12" s="20">
        <v>5000</v>
      </c>
      <c r="H12" s="20">
        <v>30</v>
      </c>
      <c r="I12" s="20"/>
      <c r="J12" s="20"/>
      <c r="K12" s="20"/>
      <c r="L12" s="20"/>
    </row>
    <row r="13" spans="1:12" ht="12.75">
      <c r="A13" s="4" t="s">
        <v>44</v>
      </c>
      <c r="B13" s="10" t="s">
        <v>48</v>
      </c>
      <c r="C13" s="1">
        <v>3291.25</v>
      </c>
      <c r="D13" s="1"/>
      <c r="E13" s="1"/>
      <c r="F13" s="1">
        <v>54709.25</v>
      </c>
      <c r="G13" s="1"/>
      <c r="H13" s="1"/>
      <c r="I13" s="1"/>
      <c r="J13" s="1"/>
      <c r="K13" s="1"/>
      <c r="L13" s="1"/>
    </row>
    <row r="14" spans="1:12" ht="12.75">
      <c r="A14" s="4"/>
      <c r="B14" s="19" t="s">
        <v>49</v>
      </c>
      <c r="C14" s="20"/>
      <c r="D14" s="20">
        <v>7500</v>
      </c>
      <c r="E14" s="20"/>
      <c r="F14" s="20">
        <v>43449.93</v>
      </c>
      <c r="G14" s="20">
        <v>11000</v>
      </c>
      <c r="H14" s="20">
        <v>30</v>
      </c>
      <c r="I14" s="20"/>
      <c r="J14" s="20"/>
      <c r="K14" s="20"/>
      <c r="L14" s="20"/>
    </row>
    <row r="15" spans="1:12" ht="12.75">
      <c r="A15" s="4" t="s">
        <v>45</v>
      </c>
      <c r="B15" s="10" t="s">
        <v>48</v>
      </c>
      <c r="C15" s="1">
        <v>82615.25</v>
      </c>
      <c r="D15" s="1"/>
      <c r="E15" s="1"/>
      <c r="F15" s="1">
        <v>29815.98</v>
      </c>
      <c r="G15" s="1"/>
      <c r="H15" s="1"/>
      <c r="I15" s="1"/>
      <c r="J15" s="1"/>
      <c r="K15" s="1"/>
      <c r="L15" s="1"/>
    </row>
    <row r="16" spans="1:13" ht="12.75">
      <c r="A16" s="4"/>
      <c r="B16" s="19" t="s">
        <v>49</v>
      </c>
      <c r="C16" s="20"/>
      <c r="D16" s="20"/>
      <c r="E16" s="20"/>
      <c r="F16" s="20">
        <v>62050.22</v>
      </c>
      <c r="G16" s="20">
        <v>11000</v>
      </c>
      <c r="H16" s="20">
        <v>30</v>
      </c>
      <c r="I16" s="20"/>
      <c r="J16" s="20">
        <v>418</v>
      </c>
      <c r="K16" s="20">
        <v>1000</v>
      </c>
      <c r="L16" s="20"/>
      <c r="M16" t="s">
        <v>152</v>
      </c>
    </row>
    <row r="17" spans="1:12" ht="12.75">
      <c r="A17" s="4" t="s">
        <v>46</v>
      </c>
      <c r="B17" s="10" t="s">
        <v>48</v>
      </c>
      <c r="C17" s="1">
        <v>111271.29</v>
      </c>
      <c r="D17" s="1"/>
      <c r="E17" s="1"/>
      <c r="F17" s="1">
        <v>42150.8</v>
      </c>
      <c r="G17" s="1"/>
      <c r="H17" s="1"/>
      <c r="I17" s="1"/>
      <c r="J17" s="1"/>
      <c r="K17" s="1"/>
      <c r="L17" s="1"/>
    </row>
    <row r="18" spans="1:13" ht="12.75">
      <c r="A18" s="4"/>
      <c r="B18" s="19" t="s">
        <v>49</v>
      </c>
      <c r="C18" s="20">
        <v>921.5</v>
      </c>
      <c r="D18" s="20">
        <v>4000</v>
      </c>
      <c r="E18" s="20">
        <v>2942</v>
      </c>
      <c r="F18" s="20">
        <v>48232.32</v>
      </c>
      <c r="G18" s="20">
        <v>29000</v>
      </c>
      <c r="H18" s="20">
        <v>30</v>
      </c>
      <c r="I18" s="20"/>
      <c r="J18" s="20">
        <v>870</v>
      </c>
      <c r="K18" s="20">
        <v>887</v>
      </c>
      <c r="L18" s="20"/>
      <c r="M18" t="s">
        <v>179</v>
      </c>
    </row>
    <row r="19" spans="1:12" ht="12.75">
      <c r="A19" s="4" t="s">
        <v>47</v>
      </c>
      <c r="B19" s="10" t="s">
        <v>48</v>
      </c>
      <c r="C19" s="1">
        <v>66982.26</v>
      </c>
      <c r="D19" s="1"/>
      <c r="E19" s="1"/>
      <c r="F19" s="1">
        <v>41967.29</v>
      </c>
      <c r="G19" s="1"/>
      <c r="H19" s="1"/>
      <c r="I19" s="1"/>
      <c r="J19" s="1"/>
      <c r="K19" s="1"/>
      <c r="L19" s="1"/>
    </row>
    <row r="20" spans="1:12" ht="12.75">
      <c r="A20" s="4"/>
      <c r="B20" s="19" t="s">
        <v>49</v>
      </c>
      <c r="C20" s="20"/>
      <c r="D20" s="20"/>
      <c r="E20" s="20"/>
      <c r="F20" s="20">
        <v>27283.86</v>
      </c>
      <c r="G20" s="20">
        <v>15000</v>
      </c>
      <c r="H20" s="20">
        <v>820</v>
      </c>
      <c r="I20" s="20"/>
      <c r="J20" s="20"/>
      <c r="K20" s="20">
        <v>6090</v>
      </c>
      <c r="L20" s="20">
        <v>5000</v>
      </c>
    </row>
    <row r="21" spans="1:12" ht="12.75">
      <c r="A21" s="4" t="s">
        <v>51</v>
      </c>
      <c r="B21" s="10" t="s">
        <v>48</v>
      </c>
      <c r="C21" s="1">
        <v>48926</v>
      </c>
      <c r="D21" s="1"/>
      <c r="E21" s="1"/>
      <c r="F21" s="1">
        <v>63497.64</v>
      </c>
      <c r="G21" s="1"/>
      <c r="H21" s="1"/>
      <c r="I21" s="1"/>
      <c r="J21" s="1"/>
      <c r="K21" s="1"/>
      <c r="L21" s="1"/>
    </row>
    <row r="22" spans="1:12" ht="12.75">
      <c r="A22" s="4"/>
      <c r="B22" s="19" t="s">
        <v>49</v>
      </c>
      <c r="C22" s="20"/>
      <c r="D22" s="20">
        <v>6000</v>
      </c>
      <c r="E22" s="20"/>
      <c r="F22" s="20">
        <v>41313.36</v>
      </c>
      <c r="G22" s="20">
        <v>8000</v>
      </c>
      <c r="H22" s="20">
        <v>60</v>
      </c>
      <c r="I22" s="20">
        <v>1000</v>
      </c>
      <c r="J22" s="20"/>
      <c r="K22" s="20">
        <v>1900</v>
      </c>
      <c r="L22" s="20">
        <v>33358.05</v>
      </c>
    </row>
    <row r="23" spans="1:12" ht="12.75">
      <c r="A23" s="4" t="s">
        <v>52</v>
      </c>
      <c r="B23" s="10" t="s">
        <v>48</v>
      </c>
      <c r="C23" s="1">
        <v>25364.75</v>
      </c>
      <c r="D23" s="1"/>
      <c r="E23" s="1"/>
      <c r="F23" s="1">
        <v>82503.56</v>
      </c>
      <c r="G23" s="1"/>
      <c r="H23" s="1"/>
      <c r="I23" s="1"/>
      <c r="J23" s="1"/>
      <c r="K23" s="1"/>
      <c r="L23" s="1"/>
    </row>
    <row r="24" spans="1:12" ht="12.75">
      <c r="A24" s="4"/>
      <c r="B24" s="19" t="s">
        <v>49</v>
      </c>
      <c r="C24" s="20"/>
      <c r="D24" s="20">
        <v>4000</v>
      </c>
      <c r="E24" s="20"/>
      <c r="F24" s="20">
        <v>57622.08</v>
      </c>
      <c r="G24" s="20">
        <v>9000</v>
      </c>
      <c r="H24" s="20">
        <v>60</v>
      </c>
      <c r="I24" s="20"/>
      <c r="J24" s="20"/>
      <c r="K24" s="20">
        <v>500</v>
      </c>
      <c r="L24" s="20"/>
    </row>
    <row r="25" spans="1:12" ht="12.75">
      <c r="A25" s="4" t="s">
        <v>53</v>
      </c>
      <c r="B25" s="10" t="s">
        <v>48</v>
      </c>
      <c r="C25" s="1">
        <v>11052</v>
      </c>
      <c r="D25" s="1"/>
      <c r="E25" s="1"/>
      <c r="F25" s="1">
        <v>124434.11</v>
      </c>
      <c r="G25" s="1"/>
      <c r="H25" s="1"/>
      <c r="I25" s="1"/>
      <c r="J25" s="1"/>
      <c r="K25" s="1"/>
      <c r="L25" s="1"/>
    </row>
    <row r="26" spans="1:12" ht="12.75">
      <c r="A26" s="4"/>
      <c r="B26" s="19" t="s">
        <v>49</v>
      </c>
      <c r="C26" s="20"/>
      <c r="D26" s="20">
        <v>4000</v>
      </c>
      <c r="E26" s="20">
        <v>2942</v>
      </c>
      <c r="F26" s="20">
        <v>115570.98</v>
      </c>
      <c r="G26" s="20">
        <v>3500</v>
      </c>
      <c r="H26" s="20">
        <v>60</v>
      </c>
      <c r="I26" s="20"/>
      <c r="J26" s="20">
        <v>516</v>
      </c>
      <c r="K26" s="20"/>
      <c r="L26" s="20"/>
    </row>
    <row r="27" spans="1:12" ht="12.75">
      <c r="A27" s="4" t="s">
        <v>54</v>
      </c>
      <c r="B27" s="10" t="s">
        <v>48</v>
      </c>
      <c r="C27" s="1">
        <v>18134</v>
      </c>
      <c r="D27" s="1"/>
      <c r="E27" s="1"/>
      <c r="F27" s="1">
        <v>154098.75</v>
      </c>
      <c r="G27" s="1"/>
      <c r="H27" s="1"/>
      <c r="I27" s="1"/>
      <c r="J27" s="1"/>
      <c r="K27" s="1"/>
      <c r="L27" s="1"/>
    </row>
    <row r="28" spans="1:12" ht="12.75">
      <c r="A28" s="1"/>
      <c r="B28" s="19" t="s">
        <v>49</v>
      </c>
      <c r="C28" s="20"/>
      <c r="D28" s="20">
        <v>4000</v>
      </c>
      <c r="E28" s="20"/>
      <c r="F28" s="20">
        <v>162125.34</v>
      </c>
      <c r="G28" s="20">
        <v>3500</v>
      </c>
      <c r="H28" s="20">
        <v>60</v>
      </c>
      <c r="I28" s="20"/>
      <c r="J28" s="20"/>
      <c r="K28" s="20">
        <v>242</v>
      </c>
      <c r="L28" s="20"/>
    </row>
    <row r="29" spans="1:12" ht="15.75">
      <c r="A29" s="9" t="s">
        <v>60</v>
      </c>
      <c r="B29" s="9" t="s">
        <v>48</v>
      </c>
      <c r="C29" s="1">
        <f aca="true" t="shared" si="0" ref="C29:F30">SUM(C5+C7+C9+C11+C13+C15+C17+C19+C21+C23+C25+C27)</f>
        <v>373636.8</v>
      </c>
      <c r="D29" s="1">
        <f t="shared" si="0"/>
        <v>0</v>
      </c>
      <c r="E29" s="1">
        <f t="shared" si="0"/>
        <v>0</v>
      </c>
      <c r="F29" s="1">
        <f t="shared" si="0"/>
        <v>967668.66</v>
      </c>
      <c r="G29" s="1"/>
      <c r="H29" s="1"/>
      <c r="I29" s="1"/>
      <c r="J29" s="1"/>
      <c r="K29" s="1"/>
      <c r="L29" s="1"/>
    </row>
    <row r="30" spans="1:12" ht="15.75">
      <c r="A30" s="9" t="s">
        <v>60</v>
      </c>
      <c r="B30" s="21" t="s">
        <v>49</v>
      </c>
      <c r="C30" s="20">
        <f t="shared" si="0"/>
        <v>921.5</v>
      </c>
      <c r="D30" s="20">
        <f t="shared" si="0"/>
        <v>37000</v>
      </c>
      <c r="E30" s="20">
        <f t="shared" si="0"/>
        <v>8384</v>
      </c>
      <c r="F30" s="20">
        <f t="shared" si="0"/>
        <v>949083.7299999999</v>
      </c>
      <c r="G30" s="20">
        <f aca="true" t="shared" si="1" ref="G30:L30">SUM(G6+G8+G10+G12+G14+G16+G18+G20+G22+G24+G26+G28)</f>
        <v>116000</v>
      </c>
      <c r="H30" s="20">
        <f t="shared" si="1"/>
        <v>1290</v>
      </c>
      <c r="I30" s="20">
        <f t="shared" si="1"/>
        <v>1000</v>
      </c>
      <c r="J30" s="20">
        <f t="shared" si="1"/>
        <v>7719</v>
      </c>
      <c r="K30" s="20">
        <f t="shared" si="1"/>
        <v>10619</v>
      </c>
      <c r="L30" s="20">
        <f t="shared" si="1"/>
        <v>38358.05</v>
      </c>
    </row>
    <row r="33" ht="15.75">
      <c r="A33" s="14"/>
    </row>
    <row r="34" ht="15.75">
      <c r="A34" s="14" t="s">
        <v>133</v>
      </c>
    </row>
    <row r="35" spans="1:10" ht="15.75">
      <c r="A35" s="1" t="s">
        <v>39</v>
      </c>
      <c r="B35" s="6"/>
      <c r="C35" s="6"/>
      <c r="D35" s="7" t="s">
        <v>56</v>
      </c>
      <c r="E35" s="8"/>
      <c r="F35" s="8"/>
      <c r="G35" s="8"/>
      <c r="H35" s="12"/>
      <c r="I35" s="12"/>
      <c r="J35" s="13"/>
    </row>
    <row r="36" spans="1:10" ht="56.25">
      <c r="A36" s="1"/>
      <c r="B36" s="1"/>
      <c r="C36" s="11" t="s">
        <v>68</v>
      </c>
      <c r="D36" s="5" t="s">
        <v>55</v>
      </c>
      <c r="E36" s="5" t="s">
        <v>57</v>
      </c>
      <c r="F36" s="5" t="s">
        <v>77</v>
      </c>
      <c r="G36" s="5" t="s">
        <v>62</v>
      </c>
      <c r="H36" s="5" t="s">
        <v>65</v>
      </c>
      <c r="I36" s="11" t="s">
        <v>66</v>
      </c>
      <c r="J36" s="5" t="s">
        <v>180</v>
      </c>
    </row>
    <row r="37" spans="1:10" ht="12.75">
      <c r="A37" s="1" t="s">
        <v>40</v>
      </c>
      <c r="B37" s="1" t="s">
        <v>48</v>
      </c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20" t="s">
        <v>49</v>
      </c>
      <c r="C38" s="20">
        <v>12500</v>
      </c>
      <c r="D38" s="20"/>
      <c r="E38" s="20"/>
      <c r="F38" s="20"/>
      <c r="G38" s="20"/>
      <c r="H38" s="20"/>
      <c r="I38" s="20"/>
      <c r="J38" s="20"/>
    </row>
    <row r="39" spans="1:10" ht="12.75">
      <c r="A39" s="1" t="s">
        <v>41</v>
      </c>
      <c r="B39" s="1" t="s">
        <v>48</v>
      </c>
      <c r="C39" s="1"/>
      <c r="D39" s="1"/>
      <c r="E39" s="1"/>
      <c r="F39" s="1">
        <v>1200</v>
      </c>
      <c r="G39" s="1"/>
      <c r="H39" s="1"/>
      <c r="I39" s="1"/>
      <c r="J39" s="1"/>
    </row>
    <row r="40" spans="1:10" ht="12.75">
      <c r="A40" s="1"/>
      <c r="B40" s="20" t="s">
        <v>49</v>
      </c>
      <c r="C40" s="1"/>
      <c r="D40" s="1"/>
      <c r="E40" s="1"/>
      <c r="F40" s="1"/>
      <c r="G40" s="1"/>
      <c r="H40" s="1"/>
      <c r="I40" s="1"/>
      <c r="J40" s="1"/>
    </row>
    <row r="41" spans="1:10" ht="12.75">
      <c r="A41" s="1" t="s">
        <v>42</v>
      </c>
      <c r="B41" s="1" t="s">
        <v>48</v>
      </c>
      <c r="C41" s="20"/>
      <c r="D41" s="20"/>
      <c r="E41" s="20"/>
      <c r="F41" s="20"/>
      <c r="G41" s="20"/>
      <c r="H41" s="20"/>
      <c r="I41" s="20"/>
      <c r="J41" s="20"/>
    </row>
    <row r="42" spans="1:10" ht="12.75">
      <c r="A42" s="1"/>
      <c r="B42" s="20" t="s">
        <v>49</v>
      </c>
      <c r="C42" s="20"/>
      <c r="D42" s="20">
        <v>7700</v>
      </c>
      <c r="E42" s="20"/>
      <c r="F42" s="20">
        <v>3000</v>
      </c>
      <c r="G42" s="20"/>
      <c r="H42" s="20"/>
      <c r="I42" s="20"/>
      <c r="J42" s="20"/>
    </row>
    <row r="43" spans="1:10" ht="12.75">
      <c r="A43" s="1" t="s">
        <v>43</v>
      </c>
      <c r="B43" s="1" t="s">
        <v>48</v>
      </c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20" t="s">
        <v>49</v>
      </c>
      <c r="C44" s="20"/>
      <c r="D44" s="20"/>
      <c r="E44" s="20"/>
      <c r="F44" s="20">
        <v>1500</v>
      </c>
      <c r="G44" s="20"/>
      <c r="H44" s="20"/>
      <c r="I44" s="20"/>
      <c r="J44" s="20"/>
    </row>
    <row r="45" spans="1:10" ht="12.75">
      <c r="A45" s="1" t="s">
        <v>44</v>
      </c>
      <c r="B45" s="1" t="s">
        <v>48</v>
      </c>
      <c r="C45" s="1"/>
      <c r="D45" s="1"/>
      <c r="E45" s="1">
        <v>1000</v>
      </c>
      <c r="F45" s="1"/>
      <c r="G45" s="1"/>
      <c r="H45" s="1"/>
      <c r="I45" s="1"/>
      <c r="J45" s="1"/>
    </row>
    <row r="46" spans="1:10" ht="12.75">
      <c r="A46" s="1"/>
      <c r="B46" s="20" t="s">
        <v>49</v>
      </c>
      <c r="C46" s="20"/>
      <c r="D46" s="20"/>
      <c r="E46" s="20"/>
      <c r="F46" s="20"/>
      <c r="G46" s="20"/>
      <c r="H46" s="20"/>
      <c r="I46" s="20"/>
      <c r="J46" s="20"/>
    </row>
    <row r="47" spans="1:10" ht="12.75">
      <c r="A47" s="1" t="s">
        <v>45</v>
      </c>
      <c r="B47" s="1" t="s">
        <v>48</v>
      </c>
      <c r="C47" s="1"/>
      <c r="D47" s="1"/>
      <c r="E47" s="1">
        <v>1000</v>
      </c>
      <c r="F47" s="1">
        <v>2100</v>
      </c>
      <c r="G47" s="1"/>
      <c r="H47" s="1"/>
      <c r="I47" s="1"/>
      <c r="J47" s="1"/>
    </row>
    <row r="48" spans="1:11" ht="12.75">
      <c r="A48" s="1"/>
      <c r="B48" s="20" t="s">
        <v>49</v>
      </c>
      <c r="C48" s="20">
        <v>1000</v>
      </c>
      <c r="D48" s="20"/>
      <c r="E48" s="20"/>
      <c r="F48" s="20">
        <v>500</v>
      </c>
      <c r="G48" s="20"/>
      <c r="H48" s="20"/>
      <c r="I48" s="20"/>
      <c r="J48" s="20">
        <v>15082</v>
      </c>
      <c r="K48" t="s">
        <v>153</v>
      </c>
    </row>
    <row r="49" spans="1:10" ht="12.75">
      <c r="A49" s="1" t="s">
        <v>46</v>
      </c>
      <c r="B49" s="1" t="s">
        <v>48</v>
      </c>
      <c r="C49" s="1"/>
      <c r="D49" s="1">
        <v>4000</v>
      </c>
      <c r="E49" s="1"/>
      <c r="F49" s="1">
        <v>1500</v>
      </c>
      <c r="G49" s="1"/>
      <c r="H49" s="1"/>
      <c r="I49" s="1"/>
      <c r="J49" s="1"/>
    </row>
    <row r="50" spans="1:10" ht="12.75">
      <c r="A50" s="1"/>
      <c r="B50" s="20" t="s">
        <v>49</v>
      </c>
      <c r="C50" s="20">
        <v>12200</v>
      </c>
      <c r="D50" s="20">
        <v>19733</v>
      </c>
      <c r="E50" s="20"/>
      <c r="F50" s="20"/>
      <c r="G50" s="20"/>
      <c r="H50" s="20"/>
      <c r="I50" s="20"/>
      <c r="J50" s="20"/>
    </row>
    <row r="51" spans="1:10" ht="12.75">
      <c r="A51" s="1" t="s">
        <v>47</v>
      </c>
      <c r="B51" s="1" t="s">
        <v>48</v>
      </c>
      <c r="C51" s="1"/>
      <c r="D51" s="1">
        <v>8000</v>
      </c>
      <c r="E51" s="1">
        <v>400</v>
      </c>
      <c r="F51" s="1">
        <v>600</v>
      </c>
      <c r="G51" s="1"/>
      <c r="H51" s="1"/>
      <c r="I51" s="1"/>
      <c r="J51" s="1"/>
    </row>
    <row r="52" spans="1:10" ht="12.75">
      <c r="A52" s="1"/>
      <c r="B52" s="20" t="s">
        <v>49</v>
      </c>
      <c r="C52" s="20">
        <v>44950</v>
      </c>
      <c r="D52" s="20">
        <v>15000</v>
      </c>
      <c r="E52" s="1"/>
      <c r="F52" s="20">
        <v>18281.4</v>
      </c>
      <c r="G52" s="20">
        <v>4000</v>
      </c>
      <c r="H52" s="1"/>
      <c r="I52" s="1"/>
      <c r="J52" s="20">
        <v>5590</v>
      </c>
    </row>
    <row r="53" spans="1:10" ht="12.75">
      <c r="A53" s="1" t="s">
        <v>51</v>
      </c>
      <c r="B53" s="1" t="s">
        <v>48</v>
      </c>
      <c r="C53" s="1"/>
      <c r="D53" s="1">
        <v>1000</v>
      </c>
      <c r="E53" s="1">
        <v>1000</v>
      </c>
      <c r="F53" s="1">
        <v>4200</v>
      </c>
      <c r="G53" s="1"/>
      <c r="H53" s="1"/>
      <c r="I53" s="1"/>
      <c r="J53" s="1"/>
    </row>
    <row r="54" spans="1:10" ht="12.75">
      <c r="A54" s="1"/>
      <c r="B54" s="20" t="s">
        <v>49</v>
      </c>
      <c r="C54" s="1"/>
      <c r="D54" s="20">
        <v>17500</v>
      </c>
      <c r="E54" s="20"/>
      <c r="F54" s="1"/>
      <c r="G54" s="1"/>
      <c r="H54" s="1"/>
      <c r="I54" s="1"/>
      <c r="J54" s="20">
        <v>3000</v>
      </c>
    </row>
    <row r="55" spans="1:10" ht="12.75">
      <c r="A55" s="1" t="s">
        <v>52</v>
      </c>
      <c r="B55" s="1" t="s">
        <v>48</v>
      </c>
      <c r="C55" s="1"/>
      <c r="D55" s="1">
        <v>1000</v>
      </c>
      <c r="E55" s="1">
        <v>1000</v>
      </c>
      <c r="F55" s="1">
        <v>2400</v>
      </c>
      <c r="G55" s="1"/>
      <c r="H55" s="1"/>
      <c r="I55" s="1"/>
      <c r="J55" s="1"/>
    </row>
    <row r="56" spans="1:10" ht="12.75">
      <c r="A56" s="1"/>
      <c r="B56" s="20" t="s">
        <v>49</v>
      </c>
      <c r="C56" s="20">
        <v>10800</v>
      </c>
      <c r="D56" s="20">
        <v>10600</v>
      </c>
      <c r="E56" s="1"/>
      <c r="F56" s="20">
        <v>1150</v>
      </c>
      <c r="G56" s="20">
        <v>1000</v>
      </c>
      <c r="H56" s="1"/>
      <c r="I56" s="1"/>
      <c r="J56" s="1"/>
    </row>
    <row r="57" spans="1:10" ht="12.75">
      <c r="A57" s="1" t="s">
        <v>53</v>
      </c>
      <c r="B57" s="1" t="s">
        <v>48</v>
      </c>
      <c r="C57" s="1">
        <v>3500</v>
      </c>
      <c r="D57" s="1">
        <v>3500</v>
      </c>
      <c r="E57" s="1">
        <v>1000</v>
      </c>
      <c r="F57" s="1">
        <v>2200</v>
      </c>
      <c r="G57" s="1"/>
      <c r="H57" s="1"/>
      <c r="I57" s="1"/>
      <c r="J57" s="1"/>
    </row>
    <row r="58" spans="1:10" ht="12.75">
      <c r="A58" s="1"/>
      <c r="B58" s="20" t="s">
        <v>49</v>
      </c>
      <c r="C58" s="20">
        <v>4800</v>
      </c>
      <c r="D58" s="20">
        <v>1000</v>
      </c>
      <c r="E58" s="1"/>
      <c r="F58" s="1"/>
      <c r="G58" s="20">
        <v>1000</v>
      </c>
      <c r="H58" s="1"/>
      <c r="I58" s="1"/>
      <c r="J58" s="1"/>
    </row>
    <row r="59" spans="1:10" ht="12.75">
      <c r="A59" s="1" t="s">
        <v>54</v>
      </c>
      <c r="B59" s="1" t="s">
        <v>48</v>
      </c>
      <c r="C59" s="1">
        <v>5500</v>
      </c>
      <c r="D59" s="1"/>
      <c r="E59" s="1"/>
      <c r="F59" s="1"/>
      <c r="G59" s="1"/>
      <c r="H59" s="1"/>
      <c r="I59" s="1"/>
      <c r="J59" s="1"/>
    </row>
    <row r="60" spans="1:10" ht="12.75">
      <c r="A60" s="1"/>
      <c r="B60" s="20" t="s">
        <v>49</v>
      </c>
      <c r="C60" s="1"/>
      <c r="D60" s="1"/>
      <c r="E60" s="1"/>
      <c r="F60" s="20">
        <v>6158</v>
      </c>
      <c r="G60" s="1"/>
      <c r="H60" s="1"/>
      <c r="I60" s="1"/>
      <c r="J60" s="1"/>
    </row>
    <row r="61" spans="1:10" ht="12.75">
      <c r="A61" s="4" t="s">
        <v>60</v>
      </c>
      <c r="B61" s="4" t="s">
        <v>48</v>
      </c>
      <c r="C61" s="1">
        <f aca="true" t="shared" si="2" ref="C61:J62">SUM(C37+C39+C41+C43+C45+C47+C49+C51+C53+C55+C57+C59)</f>
        <v>9000</v>
      </c>
      <c r="D61" s="1">
        <f t="shared" si="2"/>
        <v>17500</v>
      </c>
      <c r="E61" s="1">
        <f t="shared" si="2"/>
        <v>5400</v>
      </c>
      <c r="F61" s="1">
        <f t="shared" si="2"/>
        <v>14200</v>
      </c>
      <c r="G61" s="1">
        <f t="shared" si="2"/>
        <v>0</v>
      </c>
      <c r="H61" s="1">
        <f t="shared" si="2"/>
        <v>0</v>
      </c>
      <c r="I61" s="1">
        <f t="shared" si="2"/>
        <v>0</v>
      </c>
      <c r="J61" s="1">
        <f t="shared" si="2"/>
        <v>0</v>
      </c>
    </row>
    <row r="62" spans="1:10" ht="12.75">
      <c r="A62" s="4" t="s">
        <v>60</v>
      </c>
      <c r="B62" s="25" t="s">
        <v>49</v>
      </c>
      <c r="C62" s="20">
        <f t="shared" si="2"/>
        <v>86250</v>
      </c>
      <c r="D62" s="20">
        <f t="shared" si="2"/>
        <v>71533</v>
      </c>
      <c r="E62" s="20">
        <f t="shared" si="2"/>
        <v>0</v>
      </c>
      <c r="F62" s="20">
        <f t="shared" si="2"/>
        <v>30589.4</v>
      </c>
      <c r="G62" s="20">
        <f t="shared" si="2"/>
        <v>6000</v>
      </c>
      <c r="H62" s="20">
        <f t="shared" si="2"/>
        <v>0</v>
      </c>
      <c r="I62" s="20">
        <f t="shared" si="2"/>
        <v>0</v>
      </c>
      <c r="J62" s="20">
        <f t="shared" si="2"/>
        <v>23672</v>
      </c>
    </row>
    <row r="64" spans="1:3" ht="15.75">
      <c r="A64" s="24" t="s">
        <v>110</v>
      </c>
      <c r="B64" s="24"/>
      <c r="C64" s="31">
        <f>SUM(C29+F29+C61+D61+E61+F61)</f>
        <v>1387405.46</v>
      </c>
    </row>
    <row r="65" spans="1:3" ht="15.75">
      <c r="A65" s="24" t="s">
        <v>111</v>
      </c>
      <c r="B65" s="24"/>
      <c r="C65" s="14">
        <f>SUM(C30+D30+E30+F30+G30+H30+I30+J30+K30+L30+C62+D62+E62+F62+G62+H62+I62+J62)</f>
        <v>1388419.68</v>
      </c>
    </row>
    <row r="66" spans="1:3" ht="12.75">
      <c r="A66" t="s">
        <v>112</v>
      </c>
      <c r="C66">
        <f>SUM(C64-C65)</f>
        <v>-1014.2199999999721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</sheetPr>
  <dimension ref="A1:L22"/>
  <sheetViews>
    <sheetView workbookViewId="0" topLeftCell="A1">
      <selection activeCell="B7" sqref="B7"/>
    </sheetView>
  </sheetViews>
  <sheetFormatPr defaultColWidth="9.00390625" defaultRowHeight="12.75"/>
  <cols>
    <col min="1" max="1" width="18.25390625" style="0" customWidth="1"/>
    <col min="2" max="2" width="14.25390625" style="0" customWidth="1"/>
    <col min="3" max="3" width="13.25390625" style="0" customWidth="1"/>
  </cols>
  <sheetData>
    <row r="1" ht="12.75">
      <c r="A1" t="s">
        <v>82</v>
      </c>
    </row>
    <row r="2" spans="1:3" ht="25.5">
      <c r="A2" s="2" t="s">
        <v>79</v>
      </c>
      <c r="B2" s="15" t="s">
        <v>80</v>
      </c>
      <c r="C2" s="2" t="s">
        <v>81</v>
      </c>
    </row>
    <row r="3" spans="1:4" ht="25.5">
      <c r="A3" s="5" t="s">
        <v>78</v>
      </c>
      <c r="B3" s="1">
        <v>1961</v>
      </c>
      <c r="C3" s="1">
        <v>23533</v>
      </c>
      <c r="D3" t="s">
        <v>85</v>
      </c>
    </row>
    <row r="4" spans="1:4" ht="12.75">
      <c r="A4" s="5" t="s">
        <v>50</v>
      </c>
      <c r="B4" s="1">
        <v>10330</v>
      </c>
      <c r="C4" s="1"/>
      <c r="D4" t="s">
        <v>89</v>
      </c>
    </row>
    <row r="5" spans="1:3" ht="12.75">
      <c r="A5" s="5" t="s">
        <v>83</v>
      </c>
      <c r="B5" s="1">
        <v>600</v>
      </c>
      <c r="C5" s="1"/>
    </row>
    <row r="6" spans="1:4" ht="12.75">
      <c r="A6" s="5" t="s">
        <v>21</v>
      </c>
      <c r="B6" s="1">
        <v>5000</v>
      </c>
      <c r="C6" s="1"/>
      <c r="D6" t="s">
        <v>92</v>
      </c>
    </row>
    <row r="7" spans="1:4" ht="25.5">
      <c r="A7" s="5" t="s">
        <v>64</v>
      </c>
      <c r="B7" s="1">
        <v>10000</v>
      </c>
      <c r="C7" s="1"/>
      <c r="D7" s="16" t="s">
        <v>91</v>
      </c>
    </row>
    <row r="8" spans="1:4" ht="12.75">
      <c r="A8" s="5" t="s">
        <v>84</v>
      </c>
      <c r="B8" s="1">
        <v>115</v>
      </c>
      <c r="C8" s="1">
        <v>1370</v>
      </c>
      <c r="D8" t="s">
        <v>86</v>
      </c>
    </row>
    <row r="9" spans="1:3" ht="12.75">
      <c r="A9" s="5"/>
      <c r="B9" s="1"/>
      <c r="C9" s="1"/>
    </row>
    <row r="10" spans="1:3" ht="12.75">
      <c r="A10" s="5"/>
      <c r="B10" s="1"/>
      <c r="C10" s="1"/>
    </row>
    <row r="11" spans="1:3" ht="12.75">
      <c r="A11" s="5"/>
      <c r="B11" s="1"/>
      <c r="C11" s="1"/>
    </row>
    <row r="12" spans="1:3" ht="12.75">
      <c r="A12" s="5"/>
      <c r="B12" s="1"/>
      <c r="C12" s="1"/>
    </row>
    <row r="13" spans="1:3" ht="12.75">
      <c r="A13" s="5"/>
      <c r="B13" s="1"/>
      <c r="C13" s="1"/>
    </row>
    <row r="14" spans="1:3" ht="12.75">
      <c r="A14" s="5"/>
      <c r="B14" s="1"/>
      <c r="C14" s="1"/>
    </row>
    <row r="15" spans="1:3" ht="12.75">
      <c r="A15" s="5"/>
      <c r="B15" s="1"/>
      <c r="C15" s="1"/>
    </row>
    <row r="16" spans="1:3" ht="12.75">
      <c r="A16" s="5"/>
      <c r="B16" s="1"/>
      <c r="C16" s="1"/>
    </row>
    <row r="17" spans="1:3" ht="12.75">
      <c r="A17" s="5"/>
      <c r="B17" s="1"/>
      <c r="C17" s="1"/>
    </row>
    <row r="18" spans="1:3" ht="12.75">
      <c r="A18" s="5"/>
      <c r="B18" s="1"/>
      <c r="C18" s="1"/>
    </row>
    <row r="19" spans="1:12" ht="12.75">
      <c r="A19" s="5"/>
      <c r="B19" s="1"/>
      <c r="C19" s="1"/>
      <c r="L19" s="17"/>
    </row>
    <row r="20" spans="1:3" ht="12.75">
      <c r="A20" s="5" t="s">
        <v>60</v>
      </c>
      <c r="B20" s="1">
        <f>SUM(B3:B19)</f>
        <v>28006</v>
      </c>
      <c r="C20" s="1"/>
    </row>
    <row r="21" spans="1:2" ht="51">
      <c r="A21" s="5" t="s">
        <v>87</v>
      </c>
      <c r="B21" s="1">
        <f>SUM(B20*12)</f>
        <v>336072</v>
      </c>
    </row>
    <row r="22" spans="1:3" ht="38.25">
      <c r="A22" s="5" t="s">
        <v>88</v>
      </c>
      <c r="B22" s="1">
        <f>SUM(B21/107)</f>
        <v>3140.8598130841124</v>
      </c>
      <c r="C22" t="s">
        <v>90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G11" sqref="G11"/>
    </sheetView>
  </sheetViews>
  <sheetFormatPr defaultColWidth="9.00390625" defaultRowHeight="12.75"/>
  <cols>
    <col min="2" max="2" width="21.625" style="0" customWidth="1"/>
    <col min="3" max="3" width="30.625" style="0" customWidth="1"/>
    <col min="4" max="5" width="13.75390625" style="0" customWidth="1"/>
    <col min="6" max="6" width="13.875" style="0" customWidth="1"/>
    <col min="7" max="7" width="13.00390625" style="0" customWidth="1"/>
    <col min="8" max="8" width="19.375" style="0" customWidth="1"/>
  </cols>
  <sheetData>
    <row r="1" ht="18">
      <c r="A1" s="3" t="s">
        <v>0</v>
      </c>
    </row>
    <row r="2" ht="15.75">
      <c r="A2" s="14" t="s">
        <v>70</v>
      </c>
    </row>
    <row r="3" spans="1:8" ht="25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4" t="s">
        <v>8</v>
      </c>
    </row>
    <row r="4" spans="1:8" ht="12.75">
      <c r="A4" s="1">
        <v>1</v>
      </c>
      <c r="B4" s="1" t="s">
        <v>9</v>
      </c>
      <c r="C4" s="5" t="s">
        <v>18</v>
      </c>
      <c r="D4" s="1">
        <v>99312.31</v>
      </c>
      <c r="E4" s="1"/>
      <c r="F4" s="1"/>
      <c r="G4" s="1"/>
      <c r="H4" s="5"/>
    </row>
    <row r="5" spans="1:8" ht="12.75">
      <c r="A5" s="1">
        <v>2</v>
      </c>
      <c r="B5" s="1" t="s">
        <v>10</v>
      </c>
      <c r="C5" s="5" t="s">
        <v>11</v>
      </c>
      <c r="D5" s="1">
        <v>6000</v>
      </c>
      <c r="E5" s="1"/>
      <c r="F5" s="1"/>
      <c r="G5" s="1"/>
      <c r="H5" s="5"/>
    </row>
    <row r="6" spans="1:8" ht="12.75">
      <c r="A6" s="1">
        <v>3</v>
      </c>
      <c r="B6" s="1" t="s">
        <v>10</v>
      </c>
      <c r="C6" s="5" t="s">
        <v>121</v>
      </c>
      <c r="D6" s="1">
        <v>1200</v>
      </c>
      <c r="E6" s="1"/>
      <c r="F6" s="1"/>
      <c r="G6" s="1"/>
      <c r="H6" s="5"/>
    </row>
    <row r="7" spans="1:8" ht="12.75">
      <c r="A7" s="1">
        <v>4</v>
      </c>
      <c r="B7" s="1" t="s">
        <v>12</v>
      </c>
      <c r="C7" s="5" t="s">
        <v>122</v>
      </c>
      <c r="D7" s="1"/>
      <c r="E7" s="1"/>
      <c r="F7" s="1">
        <v>3000</v>
      </c>
      <c r="G7" s="1"/>
      <c r="H7" s="5" t="s">
        <v>14</v>
      </c>
    </row>
    <row r="8" spans="1:8" ht="12.75">
      <c r="A8" s="1">
        <v>5</v>
      </c>
      <c r="B8" s="1" t="s">
        <v>12</v>
      </c>
      <c r="C8" s="5" t="s">
        <v>122</v>
      </c>
      <c r="D8" s="1"/>
      <c r="E8" s="1"/>
      <c r="F8" s="1">
        <v>2000</v>
      </c>
      <c r="G8" s="1"/>
      <c r="H8" s="5" t="s">
        <v>15</v>
      </c>
    </row>
    <row r="9" spans="1:8" ht="12.75">
      <c r="A9" s="1">
        <v>6</v>
      </c>
      <c r="B9" s="1" t="s">
        <v>12</v>
      </c>
      <c r="C9" s="5" t="s">
        <v>21</v>
      </c>
      <c r="D9" s="1"/>
      <c r="E9" s="1"/>
      <c r="F9" s="1">
        <v>2500</v>
      </c>
      <c r="G9" s="1"/>
      <c r="H9" s="5" t="s">
        <v>100</v>
      </c>
    </row>
    <row r="10" spans="1:8" ht="25.5">
      <c r="A10" s="1">
        <v>7</v>
      </c>
      <c r="B10" s="1" t="s">
        <v>12</v>
      </c>
      <c r="C10" s="5" t="s">
        <v>19</v>
      </c>
      <c r="D10" s="1"/>
      <c r="E10" s="1">
        <v>89500</v>
      </c>
      <c r="F10" s="1">
        <v>89500</v>
      </c>
      <c r="G10" s="1">
        <v>131694.49</v>
      </c>
      <c r="H10" s="5" t="s">
        <v>16</v>
      </c>
    </row>
    <row r="11" spans="1:8" ht="12.75">
      <c r="A11" s="1">
        <v>8</v>
      </c>
      <c r="B11" s="1"/>
      <c r="C11" s="5" t="s">
        <v>118</v>
      </c>
      <c r="D11" s="1"/>
      <c r="E11" s="1"/>
      <c r="F11" s="1"/>
      <c r="G11" s="1">
        <v>30</v>
      </c>
      <c r="H11" s="5" t="s">
        <v>38</v>
      </c>
    </row>
    <row r="12" spans="1:8" ht="12.75">
      <c r="A12" s="1"/>
      <c r="B12" s="1"/>
      <c r="C12" s="5"/>
      <c r="D12" s="1"/>
      <c r="E12" s="1"/>
      <c r="F12" s="1"/>
      <c r="G12" s="1"/>
      <c r="H12" s="5"/>
    </row>
    <row r="13" spans="1:8" ht="12.75">
      <c r="A13" s="1"/>
      <c r="B13" s="1"/>
      <c r="C13" s="5"/>
      <c r="D13" s="1"/>
      <c r="E13" s="1"/>
      <c r="F13" s="1"/>
      <c r="G13" s="1"/>
      <c r="H13" s="5"/>
    </row>
    <row r="14" spans="1:8" ht="12.75">
      <c r="A14" s="1"/>
      <c r="B14" s="1"/>
      <c r="C14" s="5"/>
      <c r="D14" s="1"/>
      <c r="E14" s="1"/>
      <c r="F14" s="1"/>
      <c r="G14" s="1"/>
      <c r="H14" s="5"/>
    </row>
    <row r="15" spans="1:8" ht="12.75">
      <c r="A15" s="1"/>
      <c r="B15" s="1"/>
      <c r="C15" s="5"/>
      <c r="D15" s="1"/>
      <c r="E15" s="1"/>
      <c r="F15" s="1"/>
      <c r="G15" s="1"/>
      <c r="H15" s="5"/>
    </row>
    <row r="16" spans="1:8" ht="12.75">
      <c r="A16" s="1"/>
      <c r="B16" s="1"/>
      <c r="C16" s="5"/>
      <c r="D16" s="1"/>
      <c r="E16" s="1"/>
      <c r="F16" s="1"/>
      <c r="G16" s="1"/>
      <c r="H16" s="5"/>
    </row>
    <row r="17" spans="1:8" ht="12.75">
      <c r="A17" s="1"/>
      <c r="B17" s="1"/>
      <c r="C17" s="5"/>
      <c r="D17" s="1"/>
      <c r="E17" s="1"/>
      <c r="F17" s="1"/>
      <c r="G17" s="1"/>
      <c r="H17" s="5"/>
    </row>
    <row r="18" spans="1:8" ht="12.75">
      <c r="A18" s="1"/>
      <c r="B18" s="1"/>
      <c r="C18" s="5"/>
      <c r="D18" s="1"/>
      <c r="E18" s="1"/>
      <c r="F18" s="1"/>
      <c r="G18" s="1"/>
      <c r="H18" s="5"/>
    </row>
    <row r="19" spans="1:8" ht="12.75">
      <c r="A19" s="1"/>
      <c r="B19" s="1"/>
      <c r="C19" s="5"/>
      <c r="D19" s="1"/>
      <c r="E19" s="1"/>
      <c r="F19" s="1"/>
      <c r="G19" s="1"/>
      <c r="H19" s="5"/>
    </row>
    <row r="20" spans="1:8" ht="12.75">
      <c r="A20" s="1"/>
      <c r="B20" s="1"/>
      <c r="C20" s="5"/>
      <c r="D20" s="1"/>
      <c r="E20" s="1"/>
      <c r="F20" s="1"/>
      <c r="G20" s="1"/>
      <c r="H20" s="5"/>
    </row>
    <row r="21" spans="1:8" ht="12.75">
      <c r="A21" s="1"/>
      <c r="B21" s="1"/>
      <c r="C21" s="5"/>
      <c r="D21" s="1"/>
      <c r="E21" s="1"/>
      <c r="F21" s="1"/>
      <c r="G21" s="1"/>
      <c r="H21" s="5"/>
    </row>
    <row r="22" spans="1:8" ht="12.75">
      <c r="A22" s="1"/>
      <c r="B22" s="1"/>
      <c r="C22" s="5"/>
      <c r="D22" s="1"/>
      <c r="E22" s="1"/>
      <c r="F22" s="1"/>
      <c r="G22" s="1"/>
      <c r="H22" s="5"/>
    </row>
    <row r="23" spans="1:8" ht="12.75">
      <c r="A23" s="1"/>
      <c r="B23" s="1"/>
      <c r="C23" s="5"/>
      <c r="D23" s="1"/>
      <c r="E23" s="1"/>
      <c r="F23" s="1"/>
      <c r="G23" s="1"/>
      <c r="H23" s="5"/>
    </row>
    <row r="24" spans="1:8" ht="12.75">
      <c r="A24" s="1"/>
      <c r="B24" s="1"/>
      <c r="C24" s="5"/>
      <c r="D24" s="1"/>
      <c r="E24" s="1"/>
      <c r="F24" s="1"/>
      <c r="G24" s="1"/>
      <c r="H24" s="5"/>
    </row>
    <row r="25" spans="1:8" ht="12.75">
      <c r="A25" s="1"/>
      <c r="B25" s="1"/>
      <c r="C25" s="5"/>
      <c r="D25" s="1"/>
      <c r="E25" s="1"/>
      <c r="F25" s="1"/>
      <c r="G25" s="1"/>
      <c r="H25" s="5"/>
    </row>
    <row r="26" spans="1:8" ht="12.75">
      <c r="A26" s="1"/>
      <c r="B26" s="1"/>
      <c r="C26" s="5"/>
      <c r="D26" s="1"/>
      <c r="E26" s="1"/>
      <c r="F26" s="1"/>
      <c r="G26" s="1"/>
      <c r="H26" s="5"/>
    </row>
    <row r="27" spans="1:8" ht="12.75">
      <c r="A27" s="1"/>
      <c r="B27" s="4" t="s">
        <v>17</v>
      </c>
      <c r="C27" s="5"/>
      <c r="D27" s="1">
        <f>SUM(D4:D26)</f>
        <v>106512.31</v>
      </c>
      <c r="E27" s="1">
        <f>SUM(E4:E26)</f>
        <v>89500</v>
      </c>
      <c r="F27" s="1">
        <f>SUM(F4:F26)</f>
        <v>97000</v>
      </c>
      <c r="G27" s="1">
        <f>SUM(G4:G26)</f>
        <v>131724.49</v>
      </c>
      <c r="H27" s="5"/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G12" sqref="G12"/>
    </sheetView>
  </sheetViews>
  <sheetFormatPr defaultColWidth="9.00390625" defaultRowHeight="12.75"/>
  <cols>
    <col min="2" max="2" width="21.625" style="0" customWidth="1"/>
    <col min="3" max="3" width="30.625" style="0" customWidth="1"/>
    <col min="4" max="5" width="13.75390625" style="0" customWidth="1"/>
    <col min="6" max="6" width="13.875" style="0" customWidth="1"/>
    <col min="7" max="7" width="13.00390625" style="0" customWidth="1"/>
    <col min="8" max="8" width="19.375" style="0" customWidth="1"/>
  </cols>
  <sheetData>
    <row r="1" ht="18">
      <c r="A1" s="3" t="s">
        <v>0</v>
      </c>
    </row>
    <row r="2" ht="15.75">
      <c r="A2" s="14" t="s">
        <v>71</v>
      </c>
    </row>
    <row r="3" spans="1:8" ht="25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4" t="s">
        <v>8</v>
      </c>
    </row>
    <row r="4" spans="1:8" ht="12.75">
      <c r="A4" s="1">
        <v>1</v>
      </c>
      <c r="B4" s="1" t="s">
        <v>9</v>
      </c>
      <c r="C4" s="5" t="s">
        <v>18</v>
      </c>
      <c r="D4" s="1">
        <v>89713.4</v>
      </c>
      <c r="E4" s="1"/>
      <c r="F4" s="1"/>
      <c r="G4" s="1"/>
      <c r="H4" s="5"/>
    </row>
    <row r="5" spans="1:8" ht="12.75">
      <c r="A5" s="1">
        <v>2</v>
      </c>
      <c r="B5" s="1" t="s">
        <v>12</v>
      </c>
      <c r="C5" s="5" t="s">
        <v>123</v>
      </c>
      <c r="D5" s="1"/>
      <c r="E5" s="1"/>
      <c r="F5" s="1">
        <v>3000</v>
      </c>
      <c r="G5" s="1"/>
      <c r="H5" s="5" t="s">
        <v>14</v>
      </c>
    </row>
    <row r="6" spans="1:8" ht="12.75">
      <c r="A6" s="1">
        <v>3</v>
      </c>
      <c r="B6" s="1" t="s">
        <v>12</v>
      </c>
      <c r="C6" s="5" t="s">
        <v>123</v>
      </c>
      <c r="D6" s="1"/>
      <c r="E6" s="1"/>
      <c r="F6" s="1">
        <v>2000</v>
      </c>
      <c r="G6" s="1"/>
      <c r="H6" s="5" t="s">
        <v>15</v>
      </c>
    </row>
    <row r="7" spans="1:8" ht="12.75">
      <c r="A7" s="1">
        <v>4</v>
      </c>
      <c r="B7" s="1" t="s">
        <v>33</v>
      </c>
      <c r="C7" s="5" t="s">
        <v>21</v>
      </c>
      <c r="D7" s="1"/>
      <c r="E7" s="1"/>
      <c r="F7" s="1">
        <v>2500</v>
      </c>
      <c r="G7" s="1"/>
      <c r="H7" s="5" t="s">
        <v>102</v>
      </c>
    </row>
    <row r="8" spans="1:8" ht="25.5">
      <c r="A8" s="1">
        <v>5</v>
      </c>
      <c r="B8" s="1" t="s">
        <v>126</v>
      </c>
      <c r="C8" s="5" t="s">
        <v>124</v>
      </c>
      <c r="D8" s="1"/>
      <c r="E8" s="1">
        <v>5000</v>
      </c>
      <c r="F8" s="1">
        <v>5000</v>
      </c>
      <c r="G8" s="1">
        <v>5915</v>
      </c>
      <c r="H8" s="5" t="s">
        <v>125</v>
      </c>
    </row>
    <row r="9" spans="1:8" ht="25.5">
      <c r="A9" s="1">
        <v>6</v>
      </c>
      <c r="B9" s="1"/>
      <c r="C9" s="5" t="s">
        <v>129</v>
      </c>
      <c r="D9" s="1"/>
      <c r="E9" s="1"/>
      <c r="F9" s="1">
        <v>3000</v>
      </c>
      <c r="G9" s="1"/>
      <c r="H9" s="5" t="s">
        <v>128</v>
      </c>
    </row>
    <row r="10" spans="1:8" ht="12.75">
      <c r="A10" s="1">
        <v>7</v>
      </c>
      <c r="B10" s="1" t="s">
        <v>33</v>
      </c>
      <c r="C10" s="5" t="s">
        <v>127</v>
      </c>
      <c r="D10" s="1"/>
      <c r="E10" s="1"/>
      <c r="F10" s="1">
        <v>7700</v>
      </c>
      <c r="G10" s="1"/>
      <c r="H10" s="5" t="s">
        <v>116</v>
      </c>
    </row>
    <row r="11" spans="1:8" ht="25.5">
      <c r="A11" s="1">
        <v>8</v>
      </c>
      <c r="B11" s="1" t="s">
        <v>12</v>
      </c>
      <c r="C11" s="5" t="s">
        <v>19</v>
      </c>
      <c r="D11" s="1"/>
      <c r="E11" s="1">
        <v>82000</v>
      </c>
      <c r="F11" s="1">
        <v>82000</v>
      </c>
      <c r="G11" s="1">
        <v>89584.91</v>
      </c>
      <c r="H11" s="5" t="s">
        <v>16</v>
      </c>
    </row>
    <row r="12" spans="1:8" ht="12.75">
      <c r="A12" s="1">
        <v>9</v>
      </c>
      <c r="B12" s="5"/>
      <c r="C12" s="5" t="s">
        <v>118</v>
      </c>
      <c r="D12" s="1"/>
      <c r="E12" s="1"/>
      <c r="F12" s="1"/>
      <c r="G12" s="1">
        <v>30</v>
      </c>
      <c r="H12" s="5" t="s">
        <v>38</v>
      </c>
    </row>
    <row r="13" spans="1:8" ht="12.75">
      <c r="A13" s="1"/>
      <c r="B13" s="5"/>
      <c r="C13" s="5"/>
      <c r="D13" s="1"/>
      <c r="E13" s="1"/>
      <c r="F13" s="1"/>
      <c r="G13" s="1"/>
      <c r="H13" s="5"/>
    </row>
    <row r="14" spans="1:8" ht="12.75">
      <c r="A14" s="1"/>
      <c r="B14" s="5"/>
      <c r="C14" s="5"/>
      <c r="D14" s="1"/>
      <c r="E14" s="1"/>
      <c r="F14" s="1"/>
      <c r="G14" s="1"/>
      <c r="H14" s="5"/>
    </row>
    <row r="15" spans="1:8" ht="12.75">
      <c r="A15" s="1"/>
      <c r="B15" s="5"/>
      <c r="C15" s="5"/>
      <c r="D15" s="1"/>
      <c r="E15" s="1"/>
      <c r="F15" s="1"/>
      <c r="G15" s="1"/>
      <c r="H15" s="5"/>
    </row>
    <row r="16" spans="1:8" ht="12.75">
      <c r="A16" s="1"/>
      <c r="B16" s="5"/>
      <c r="C16" s="5"/>
      <c r="D16" s="1"/>
      <c r="E16" s="1"/>
      <c r="F16" s="1"/>
      <c r="G16" s="1"/>
      <c r="H16" s="5"/>
    </row>
    <row r="17" spans="1:8" ht="12.75">
      <c r="A17" s="1"/>
      <c r="B17" s="5"/>
      <c r="C17" s="5"/>
      <c r="D17" s="1"/>
      <c r="E17" s="1"/>
      <c r="F17" s="1"/>
      <c r="G17" s="1"/>
      <c r="H17" s="5"/>
    </row>
    <row r="18" spans="1:8" ht="12.75">
      <c r="A18" s="1"/>
      <c r="B18" s="5"/>
      <c r="C18" s="5"/>
      <c r="D18" s="1"/>
      <c r="E18" s="1"/>
      <c r="F18" s="1"/>
      <c r="G18" s="1"/>
      <c r="H18" s="5"/>
    </row>
    <row r="19" spans="1:8" ht="12.75">
      <c r="A19" s="1"/>
      <c r="B19" s="5"/>
      <c r="C19" s="5"/>
      <c r="D19" s="1"/>
      <c r="E19" s="1"/>
      <c r="F19" s="1"/>
      <c r="G19" s="1"/>
      <c r="H19" s="5"/>
    </row>
    <row r="20" spans="1:8" ht="12.75">
      <c r="A20" s="1"/>
      <c r="B20" s="5"/>
      <c r="C20" s="5"/>
      <c r="D20" s="1"/>
      <c r="E20" s="1"/>
      <c r="F20" s="1"/>
      <c r="G20" s="1"/>
      <c r="H20" s="5"/>
    </row>
    <row r="21" spans="1:8" ht="12.75">
      <c r="A21" s="1"/>
      <c r="B21" s="5"/>
      <c r="C21" s="5"/>
      <c r="D21" s="1"/>
      <c r="E21" s="1"/>
      <c r="F21" s="1"/>
      <c r="G21" s="1"/>
      <c r="H21" s="5"/>
    </row>
    <row r="22" spans="1:8" ht="12.75">
      <c r="A22" s="1"/>
      <c r="B22" s="5"/>
      <c r="C22" s="5"/>
      <c r="D22" s="1"/>
      <c r="E22" s="1"/>
      <c r="F22" s="1"/>
      <c r="G22" s="1"/>
      <c r="H22" s="5"/>
    </row>
    <row r="23" spans="1:8" ht="12.75">
      <c r="A23" s="1"/>
      <c r="B23" s="5"/>
      <c r="C23" s="5"/>
      <c r="D23" s="1"/>
      <c r="E23" s="1"/>
      <c r="F23" s="1"/>
      <c r="G23" s="1"/>
      <c r="H23" s="5"/>
    </row>
    <row r="24" spans="1:8" ht="12.75">
      <c r="A24" s="1"/>
      <c r="B24" s="5"/>
      <c r="C24" s="5"/>
      <c r="D24" s="1"/>
      <c r="E24" s="1"/>
      <c r="F24" s="1"/>
      <c r="G24" s="1"/>
      <c r="H24" s="5"/>
    </row>
    <row r="25" spans="1:8" ht="12.75">
      <c r="A25" s="1"/>
      <c r="B25" s="5"/>
      <c r="C25" s="5"/>
      <c r="D25" s="1"/>
      <c r="E25" s="1"/>
      <c r="F25" s="1"/>
      <c r="G25" s="1"/>
      <c r="H25" s="5"/>
    </row>
    <row r="26" spans="1:8" ht="12.75">
      <c r="A26" s="1"/>
      <c r="B26" s="5"/>
      <c r="C26" s="5"/>
      <c r="D26" s="1"/>
      <c r="E26" s="1"/>
      <c r="F26" s="1"/>
      <c r="G26" s="1"/>
      <c r="H26" s="5"/>
    </row>
    <row r="27" spans="1:8" ht="12.75">
      <c r="A27" s="1"/>
      <c r="B27" s="1"/>
      <c r="C27" s="5"/>
      <c r="D27" s="1"/>
      <c r="E27" s="1"/>
      <c r="F27" s="1"/>
      <c r="G27" s="1"/>
      <c r="H27" s="5"/>
    </row>
    <row r="28" spans="1:8" ht="12.75">
      <c r="A28" s="1"/>
      <c r="B28" s="4" t="s">
        <v>17</v>
      </c>
      <c r="C28" s="5"/>
      <c r="D28" s="1">
        <f>SUM(D4:D27)</f>
        <v>89713.4</v>
      </c>
      <c r="E28" s="1">
        <f>SUM(E4:E27)</f>
        <v>87000</v>
      </c>
      <c r="F28" s="1">
        <f>SUM(F4:F27)</f>
        <v>105200</v>
      </c>
      <c r="G28" s="1">
        <f>SUM(G4:G27)</f>
        <v>95529.91</v>
      </c>
      <c r="H28" s="5"/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G10" sqref="G10"/>
    </sheetView>
  </sheetViews>
  <sheetFormatPr defaultColWidth="9.00390625" defaultRowHeight="12.75"/>
  <cols>
    <col min="1" max="1" width="6.75390625" style="0" customWidth="1"/>
    <col min="2" max="2" width="21.625" style="0" customWidth="1"/>
    <col min="3" max="3" width="30.625" style="0" customWidth="1"/>
    <col min="4" max="5" width="13.75390625" style="0" customWidth="1"/>
    <col min="6" max="6" width="13.875" style="0" customWidth="1"/>
    <col min="7" max="7" width="13.00390625" style="0" customWidth="1"/>
    <col min="8" max="8" width="19.375" style="0" customWidth="1"/>
  </cols>
  <sheetData>
    <row r="1" ht="18">
      <c r="A1" s="3" t="s">
        <v>0</v>
      </c>
    </row>
    <row r="2" ht="15.75">
      <c r="A2" s="14" t="s">
        <v>72</v>
      </c>
    </row>
    <row r="3" spans="1:8" ht="25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4" t="s">
        <v>8</v>
      </c>
    </row>
    <row r="4" spans="1:8" ht="12.75">
      <c r="A4" s="1">
        <v>1</v>
      </c>
      <c r="B4" s="1" t="s">
        <v>9</v>
      </c>
      <c r="C4" s="5" t="s">
        <v>18</v>
      </c>
      <c r="D4" s="1">
        <v>53862.77</v>
      </c>
      <c r="E4" s="1"/>
      <c r="F4" s="1"/>
      <c r="G4" s="1"/>
      <c r="H4" s="5"/>
    </row>
    <row r="5" spans="1:8" ht="12.75">
      <c r="A5" s="1">
        <v>2</v>
      </c>
      <c r="B5" s="1" t="s">
        <v>12</v>
      </c>
      <c r="C5" s="5" t="s">
        <v>130</v>
      </c>
      <c r="D5" s="1"/>
      <c r="E5" s="1"/>
      <c r="F5" s="1">
        <v>3000</v>
      </c>
      <c r="G5" s="1"/>
      <c r="H5" s="5" t="s">
        <v>14</v>
      </c>
    </row>
    <row r="6" spans="1:8" ht="12.75">
      <c r="A6" s="1">
        <v>3</v>
      </c>
      <c r="B6" s="1" t="s">
        <v>12</v>
      </c>
      <c r="C6" s="5" t="s">
        <v>130</v>
      </c>
      <c r="D6" s="1"/>
      <c r="E6" s="1"/>
      <c r="F6" s="1">
        <v>2000</v>
      </c>
      <c r="G6" s="1"/>
      <c r="H6" s="5" t="s">
        <v>15</v>
      </c>
    </row>
    <row r="7" spans="1:8" ht="25.5">
      <c r="A7" s="1">
        <v>4</v>
      </c>
      <c r="B7" s="1" t="s">
        <v>12</v>
      </c>
      <c r="C7" s="5" t="s">
        <v>131</v>
      </c>
      <c r="D7" s="1"/>
      <c r="E7" s="1"/>
      <c r="F7" s="1">
        <v>1500</v>
      </c>
      <c r="G7" s="1"/>
      <c r="H7" s="5" t="s">
        <v>99</v>
      </c>
    </row>
    <row r="8" spans="1:8" ht="12.75">
      <c r="A8" s="1">
        <v>5</v>
      </c>
      <c r="B8" s="1" t="s">
        <v>12</v>
      </c>
      <c r="C8" s="5" t="s">
        <v>21</v>
      </c>
      <c r="D8" s="1"/>
      <c r="E8" s="1"/>
      <c r="F8" s="1">
        <v>2500</v>
      </c>
      <c r="G8" s="1"/>
      <c r="H8" s="5" t="s">
        <v>102</v>
      </c>
    </row>
    <row r="9" spans="1:8" ht="25.5">
      <c r="A9" s="1">
        <v>6</v>
      </c>
      <c r="B9" s="1" t="s">
        <v>12</v>
      </c>
      <c r="C9" s="5" t="s">
        <v>19</v>
      </c>
      <c r="D9" s="1"/>
      <c r="E9" s="1">
        <v>45000</v>
      </c>
      <c r="F9" s="1">
        <v>45000</v>
      </c>
      <c r="G9" s="1">
        <v>81973.74</v>
      </c>
      <c r="H9" s="5" t="s">
        <v>16</v>
      </c>
    </row>
    <row r="10" spans="1:8" ht="12.75">
      <c r="A10" s="1">
        <v>7</v>
      </c>
      <c r="B10" s="1"/>
      <c r="C10" s="5" t="s">
        <v>118</v>
      </c>
      <c r="D10" s="1"/>
      <c r="E10" s="1"/>
      <c r="F10" s="1"/>
      <c r="G10" s="1">
        <v>30</v>
      </c>
      <c r="H10" s="5" t="s">
        <v>38</v>
      </c>
    </row>
    <row r="11" spans="1:8" ht="12.75">
      <c r="A11" s="1"/>
      <c r="B11" s="1"/>
      <c r="C11" s="5"/>
      <c r="D11" s="1"/>
      <c r="E11" s="1"/>
      <c r="F11" s="1"/>
      <c r="G11" s="1"/>
      <c r="H11" s="5"/>
    </row>
    <row r="12" spans="1:8" ht="12.75">
      <c r="A12" s="1"/>
      <c r="B12" s="1"/>
      <c r="C12" s="5"/>
      <c r="D12" s="1"/>
      <c r="E12" s="1"/>
      <c r="F12" s="1"/>
      <c r="G12" s="1"/>
      <c r="H12" s="5"/>
    </row>
    <row r="13" spans="1:8" ht="12.75">
      <c r="A13" s="1"/>
      <c r="B13" s="1"/>
      <c r="C13" s="5"/>
      <c r="D13" s="1"/>
      <c r="E13" s="1"/>
      <c r="F13" s="1"/>
      <c r="G13" s="1"/>
      <c r="H13" s="5"/>
    </row>
    <row r="14" spans="1:8" ht="12.75">
      <c r="A14" s="1"/>
      <c r="B14" s="1"/>
      <c r="C14" s="5"/>
      <c r="D14" s="1"/>
      <c r="E14" s="1"/>
      <c r="F14" s="1"/>
      <c r="G14" s="1"/>
      <c r="H14" s="5"/>
    </row>
    <row r="15" spans="1:8" ht="12.75">
      <c r="A15" s="1"/>
      <c r="B15" s="1"/>
      <c r="C15" s="5"/>
      <c r="D15" s="1"/>
      <c r="E15" s="1"/>
      <c r="F15" s="1"/>
      <c r="G15" s="1"/>
      <c r="H15" s="5"/>
    </row>
    <row r="16" spans="1:8" ht="12.75">
      <c r="A16" s="1"/>
      <c r="B16" s="1"/>
      <c r="C16" s="5"/>
      <c r="D16" s="1"/>
      <c r="E16" s="1"/>
      <c r="F16" s="1"/>
      <c r="G16" s="1"/>
      <c r="H16" s="5"/>
    </row>
    <row r="17" spans="1:8" ht="12.75">
      <c r="A17" s="1"/>
      <c r="B17" s="1"/>
      <c r="C17" s="5"/>
      <c r="D17" s="1"/>
      <c r="E17" s="1"/>
      <c r="F17" s="1"/>
      <c r="G17" s="1"/>
      <c r="H17" s="5"/>
    </row>
    <row r="18" spans="1:8" ht="12.75">
      <c r="A18" s="1"/>
      <c r="B18" s="1"/>
      <c r="C18" s="5"/>
      <c r="D18" s="1"/>
      <c r="E18" s="1"/>
      <c r="F18" s="1"/>
      <c r="G18" s="1"/>
      <c r="H18" s="5"/>
    </row>
    <row r="19" spans="1:8" ht="12.75">
      <c r="A19" s="1"/>
      <c r="B19" s="1"/>
      <c r="C19" s="5"/>
      <c r="D19" s="1"/>
      <c r="E19" s="1"/>
      <c r="F19" s="1"/>
      <c r="G19" s="1"/>
      <c r="H19" s="5"/>
    </row>
    <row r="20" spans="1:8" ht="12.75">
      <c r="A20" s="1"/>
      <c r="B20" s="1"/>
      <c r="C20" s="5"/>
      <c r="D20" s="1"/>
      <c r="E20" s="1"/>
      <c r="F20" s="1"/>
      <c r="G20" s="1"/>
      <c r="H20" s="5"/>
    </row>
    <row r="21" spans="1:8" ht="12.75">
      <c r="A21" s="1"/>
      <c r="B21" s="1"/>
      <c r="C21" s="5"/>
      <c r="D21" s="1"/>
      <c r="E21" s="1"/>
      <c r="F21" s="1"/>
      <c r="G21" s="1"/>
      <c r="H21" s="5"/>
    </row>
    <row r="22" spans="1:8" ht="12.75">
      <c r="A22" s="1"/>
      <c r="B22" s="1"/>
      <c r="C22" s="5"/>
      <c r="D22" s="1"/>
      <c r="E22" s="1"/>
      <c r="F22" s="1"/>
      <c r="G22" s="1"/>
      <c r="H22" s="5"/>
    </row>
    <row r="23" spans="1:8" ht="12.75">
      <c r="A23" s="1"/>
      <c r="B23" s="4" t="s">
        <v>17</v>
      </c>
      <c r="C23" s="5"/>
      <c r="D23" s="1">
        <f>SUM(D4:D22)</f>
        <v>53862.77</v>
      </c>
      <c r="E23" s="1">
        <f>SUM(E4:E22)</f>
        <v>45000</v>
      </c>
      <c r="F23" s="1">
        <f>SUM(F4:F22)</f>
        <v>54000</v>
      </c>
      <c r="G23" s="1">
        <f>SUM(G4:G22)</f>
        <v>82003.74</v>
      </c>
      <c r="H23" s="5"/>
    </row>
  </sheetData>
  <printOptions/>
  <pageMargins left="0.75" right="0.75" top="1" bottom="1" header="0.5" footer="0.5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G12" sqref="G12"/>
    </sheetView>
  </sheetViews>
  <sheetFormatPr defaultColWidth="9.00390625" defaultRowHeight="12.75"/>
  <cols>
    <col min="1" max="1" width="6.875" style="0" customWidth="1"/>
    <col min="2" max="2" width="21.625" style="0" customWidth="1"/>
    <col min="3" max="3" width="30.625" style="0" customWidth="1"/>
    <col min="4" max="5" width="13.75390625" style="0" customWidth="1"/>
    <col min="6" max="6" width="13.875" style="0" customWidth="1"/>
    <col min="7" max="7" width="13.00390625" style="0" customWidth="1"/>
    <col min="8" max="8" width="19.375" style="0" customWidth="1"/>
  </cols>
  <sheetData>
    <row r="1" ht="18">
      <c r="A1" s="3" t="s">
        <v>0</v>
      </c>
    </row>
    <row r="2" ht="15.75">
      <c r="A2" s="14" t="s">
        <v>73</v>
      </c>
    </row>
    <row r="3" spans="1:8" ht="25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4" t="s">
        <v>8</v>
      </c>
    </row>
    <row r="4" spans="1:8" ht="12.75">
      <c r="A4" s="1">
        <v>1</v>
      </c>
      <c r="B4" s="1" t="s">
        <v>9</v>
      </c>
      <c r="C4" s="5" t="s">
        <v>18</v>
      </c>
      <c r="D4" s="1">
        <v>54709.25</v>
      </c>
      <c r="E4" s="1"/>
      <c r="F4" s="1"/>
      <c r="G4" s="1"/>
      <c r="H4" s="5"/>
    </row>
    <row r="5" spans="1:8" ht="12.75">
      <c r="A5" s="1">
        <v>2</v>
      </c>
      <c r="B5" s="1" t="s">
        <v>10</v>
      </c>
      <c r="C5" s="5" t="s">
        <v>11</v>
      </c>
      <c r="D5" s="1">
        <v>3291.25</v>
      </c>
      <c r="E5" s="1"/>
      <c r="F5" s="1"/>
      <c r="G5" s="1"/>
      <c r="H5" s="5"/>
    </row>
    <row r="6" spans="1:8" ht="12.75">
      <c r="A6" s="1">
        <v>3</v>
      </c>
      <c r="B6" s="1" t="s">
        <v>10</v>
      </c>
      <c r="C6" s="5" t="s">
        <v>134</v>
      </c>
      <c r="D6" s="1">
        <v>1000</v>
      </c>
      <c r="E6" s="1"/>
      <c r="F6" s="1"/>
      <c r="G6" s="1"/>
      <c r="H6" s="5"/>
    </row>
    <row r="7" spans="1:8" ht="25.5">
      <c r="A7" s="1">
        <v>4</v>
      </c>
      <c r="B7" s="1" t="s">
        <v>12</v>
      </c>
      <c r="C7" s="5" t="s">
        <v>265</v>
      </c>
      <c r="D7" s="1"/>
      <c r="E7" s="1"/>
      <c r="F7" s="1">
        <v>6000</v>
      </c>
      <c r="G7" s="1"/>
      <c r="H7" s="5" t="s">
        <v>135</v>
      </c>
    </row>
    <row r="8" spans="1:8" ht="12.75">
      <c r="A8" s="1">
        <v>5</v>
      </c>
      <c r="B8" s="1" t="s">
        <v>12</v>
      </c>
      <c r="C8" s="5" t="s">
        <v>265</v>
      </c>
      <c r="D8" s="1"/>
      <c r="E8" s="1"/>
      <c r="F8" s="1">
        <v>2000</v>
      </c>
      <c r="G8" s="1"/>
      <c r="H8" s="5" t="s">
        <v>15</v>
      </c>
    </row>
    <row r="9" spans="1:8" ht="12.75">
      <c r="A9" s="1">
        <v>6</v>
      </c>
      <c r="B9" s="1" t="s">
        <v>33</v>
      </c>
      <c r="C9" s="5" t="s">
        <v>21</v>
      </c>
      <c r="D9" s="1"/>
      <c r="E9" s="1"/>
      <c r="F9" s="1">
        <v>2500</v>
      </c>
      <c r="G9" s="1"/>
      <c r="H9" s="5" t="s">
        <v>25</v>
      </c>
    </row>
    <row r="10" spans="1:8" ht="12.75">
      <c r="A10" s="1">
        <v>7</v>
      </c>
      <c r="B10" s="1" t="s">
        <v>137</v>
      </c>
      <c r="C10" s="5" t="s">
        <v>22</v>
      </c>
      <c r="D10" s="1"/>
      <c r="E10" s="1">
        <v>66000</v>
      </c>
      <c r="F10" s="1">
        <v>66000</v>
      </c>
      <c r="G10" s="1"/>
      <c r="H10" s="5" t="s">
        <v>38</v>
      </c>
    </row>
    <row r="11" spans="1:8" ht="25.5">
      <c r="A11" s="1"/>
      <c r="B11" s="1"/>
      <c r="C11" s="5" t="s">
        <v>171</v>
      </c>
      <c r="D11" s="1"/>
      <c r="E11" s="1"/>
      <c r="F11" s="1"/>
      <c r="G11" s="1">
        <v>43449.93</v>
      </c>
      <c r="H11" s="5" t="s">
        <v>16</v>
      </c>
    </row>
    <row r="12" spans="1:8" ht="12.75">
      <c r="A12" s="1">
        <v>8</v>
      </c>
      <c r="B12" s="1" t="s">
        <v>26</v>
      </c>
      <c r="C12" s="5" t="s">
        <v>265</v>
      </c>
      <c r="D12" s="1"/>
      <c r="E12" s="1"/>
      <c r="F12" s="1">
        <v>3000</v>
      </c>
      <c r="G12" s="1"/>
      <c r="H12" s="5" t="s">
        <v>136</v>
      </c>
    </row>
    <row r="13" spans="1:8" ht="12.75">
      <c r="A13" s="1">
        <v>10</v>
      </c>
      <c r="B13" s="1" t="s">
        <v>33</v>
      </c>
      <c r="C13" s="5" t="s">
        <v>21</v>
      </c>
      <c r="D13" s="1"/>
      <c r="E13" s="1"/>
      <c r="F13" s="1">
        <v>5000</v>
      </c>
      <c r="G13" s="1"/>
      <c r="H13" s="5" t="s">
        <v>25</v>
      </c>
    </row>
    <row r="14" spans="1:8" ht="12.75">
      <c r="A14" s="1">
        <v>11</v>
      </c>
      <c r="B14" s="1"/>
      <c r="C14" s="5" t="s">
        <v>118</v>
      </c>
      <c r="D14" s="1"/>
      <c r="E14" s="1"/>
      <c r="F14" s="1"/>
      <c r="G14" s="1">
        <v>30</v>
      </c>
      <c r="H14" s="5" t="s">
        <v>38</v>
      </c>
    </row>
    <row r="15" spans="1:8" ht="12.75">
      <c r="A15" s="1"/>
      <c r="B15" s="1"/>
      <c r="C15" s="5"/>
      <c r="D15" s="1"/>
      <c r="E15" s="1"/>
      <c r="F15" s="1"/>
      <c r="G15" s="1"/>
      <c r="H15" s="5"/>
    </row>
    <row r="16" spans="1:8" ht="12.75">
      <c r="A16" s="1"/>
      <c r="B16" s="1"/>
      <c r="C16" s="5"/>
      <c r="D16" s="1"/>
      <c r="E16" s="1"/>
      <c r="F16" s="1"/>
      <c r="G16" s="1"/>
      <c r="H16" s="5"/>
    </row>
    <row r="17" spans="1:8" ht="12.75">
      <c r="A17" s="1"/>
      <c r="B17" s="1"/>
      <c r="C17" s="5"/>
      <c r="D17" s="1"/>
      <c r="E17" s="1"/>
      <c r="F17" s="1"/>
      <c r="G17" s="1"/>
      <c r="H17" s="5"/>
    </row>
    <row r="18" spans="1:8" ht="12.75">
      <c r="A18" s="1"/>
      <c r="B18" s="1"/>
      <c r="C18" s="5"/>
      <c r="D18" s="1"/>
      <c r="E18" s="1"/>
      <c r="F18" s="1"/>
      <c r="G18" s="1"/>
      <c r="H18" s="5"/>
    </row>
    <row r="19" spans="1:8" ht="12.75">
      <c r="A19" s="1"/>
      <c r="B19" s="1"/>
      <c r="C19" s="5"/>
      <c r="D19" s="1"/>
      <c r="E19" s="1"/>
      <c r="F19" s="1"/>
      <c r="G19" s="1"/>
      <c r="H19" s="5"/>
    </row>
    <row r="20" spans="1:8" ht="12.75">
      <c r="A20" s="1"/>
      <c r="B20" s="1"/>
      <c r="C20" s="5"/>
      <c r="D20" s="1"/>
      <c r="E20" s="1"/>
      <c r="F20" s="1"/>
      <c r="G20" s="1"/>
      <c r="H20" s="5"/>
    </row>
    <row r="21" spans="1:8" ht="12.75">
      <c r="A21" s="1"/>
      <c r="B21" s="1"/>
      <c r="C21" s="5"/>
      <c r="D21" s="1"/>
      <c r="E21" s="1"/>
      <c r="F21" s="1"/>
      <c r="G21" s="1"/>
      <c r="H21" s="5"/>
    </row>
    <row r="22" spans="1:8" ht="12.75">
      <c r="A22" s="1"/>
      <c r="B22" s="1"/>
      <c r="C22" s="5"/>
      <c r="D22" s="1"/>
      <c r="E22" s="1"/>
      <c r="F22" s="1"/>
      <c r="G22" s="1"/>
      <c r="H22" s="5"/>
    </row>
    <row r="23" spans="1:8" ht="12.75">
      <c r="A23" s="1"/>
      <c r="B23" s="1"/>
      <c r="C23" s="5"/>
      <c r="D23" s="1"/>
      <c r="E23" s="1"/>
      <c r="F23" s="1"/>
      <c r="G23" s="1"/>
      <c r="H23" s="5"/>
    </row>
    <row r="24" spans="1:8" ht="12.75">
      <c r="A24" s="1"/>
      <c r="B24" s="4" t="s">
        <v>17</v>
      </c>
      <c r="C24" s="5"/>
      <c r="D24" s="1">
        <f>SUM(D4:D23)</f>
        <v>59000.5</v>
      </c>
      <c r="E24" s="1">
        <f>SUM(E4:E23)</f>
        <v>66000</v>
      </c>
      <c r="F24" s="1">
        <f>SUM(F4:F23)</f>
        <v>84500</v>
      </c>
      <c r="G24" s="1">
        <f>SUM(G4:G23)</f>
        <v>43479.93</v>
      </c>
      <c r="H24" s="5"/>
    </row>
  </sheetData>
  <printOptions/>
  <pageMargins left="0.75" right="0.75" top="1" bottom="1" header="0.5" footer="0.5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4">
      <selection activeCell="G13" sqref="G13"/>
    </sheetView>
  </sheetViews>
  <sheetFormatPr defaultColWidth="9.00390625" defaultRowHeight="12.75"/>
  <cols>
    <col min="1" max="1" width="6.875" style="0" customWidth="1"/>
    <col min="2" max="2" width="21.625" style="0" customWidth="1"/>
    <col min="3" max="3" width="30.625" style="0" customWidth="1"/>
    <col min="4" max="5" width="13.75390625" style="0" customWidth="1"/>
    <col min="6" max="6" width="13.875" style="0" customWidth="1"/>
    <col min="7" max="7" width="13.00390625" style="0" customWidth="1"/>
    <col min="8" max="8" width="19.375" style="0" customWidth="1"/>
  </cols>
  <sheetData>
    <row r="1" ht="18">
      <c r="A1" s="3" t="s">
        <v>0</v>
      </c>
    </row>
    <row r="2" ht="15.75">
      <c r="A2" s="14" t="s">
        <v>74</v>
      </c>
    </row>
    <row r="3" spans="1:8" ht="25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4" t="s">
        <v>8</v>
      </c>
    </row>
    <row r="4" spans="1:8" ht="12.75">
      <c r="A4" s="1">
        <v>1</v>
      </c>
      <c r="B4" s="1" t="s">
        <v>9</v>
      </c>
      <c r="C4" s="5" t="s">
        <v>18</v>
      </c>
      <c r="D4" s="1">
        <v>29815.98</v>
      </c>
      <c r="E4" s="1"/>
      <c r="F4" s="1"/>
      <c r="G4" s="1"/>
      <c r="H4" s="5"/>
    </row>
    <row r="5" spans="1:8" ht="12.75">
      <c r="A5" s="1">
        <v>2</v>
      </c>
      <c r="B5" s="1" t="s">
        <v>10</v>
      </c>
      <c r="C5" s="5" t="s">
        <v>11</v>
      </c>
      <c r="D5" s="1">
        <v>82615.25</v>
      </c>
      <c r="E5" s="1"/>
      <c r="F5" s="1"/>
      <c r="G5" s="1"/>
      <c r="H5" s="5"/>
    </row>
    <row r="6" spans="1:8" ht="12.75">
      <c r="A6" s="1">
        <v>4</v>
      </c>
      <c r="B6" s="1" t="s">
        <v>10</v>
      </c>
      <c r="C6" s="5" t="s">
        <v>27</v>
      </c>
      <c r="D6" s="1">
        <v>2100</v>
      </c>
      <c r="E6" s="1"/>
      <c r="F6" s="1"/>
      <c r="G6" s="1"/>
      <c r="H6" s="5"/>
    </row>
    <row r="7" spans="1:8" ht="12.75">
      <c r="A7" s="1">
        <v>7</v>
      </c>
      <c r="B7" s="1" t="s">
        <v>10</v>
      </c>
      <c r="C7" s="5" t="s">
        <v>20</v>
      </c>
      <c r="D7" s="1">
        <v>1000</v>
      </c>
      <c r="E7" s="1"/>
      <c r="F7" s="1"/>
      <c r="G7" s="1"/>
      <c r="H7" s="5"/>
    </row>
    <row r="8" spans="1:8" ht="12.75">
      <c r="A8" s="1">
        <v>8</v>
      </c>
      <c r="B8" s="1" t="s">
        <v>12</v>
      </c>
      <c r="C8" s="5" t="s">
        <v>138</v>
      </c>
      <c r="D8" s="1"/>
      <c r="E8" s="1"/>
      <c r="F8" s="1">
        <v>3000</v>
      </c>
      <c r="G8" s="1"/>
      <c r="H8" s="5" t="s">
        <v>14</v>
      </c>
    </row>
    <row r="9" spans="1:8" ht="12.75">
      <c r="A9" s="1">
        <v>9</v>
      </c>
      <c r="B9" s="1" t="s">
        <v>12</v>
      </c>
      <c r="C9" s="5" t="s">
        <v>138</v>
      </c>
      <c r="D9" s="1"/>
      <c r="E9" s="1"/>
      <c r="F9" s="1">
        <v>2000</v>
      </c>
      <c r="G9" s="1"/>
      <c r="H9" s="5" t="s">
        <v>15</v>
      </c>
    </row>
    <row r="10" spans="1:8" ht="25.5">
      <c r="A10" s="1">
        <v>10</v>
      </c>
      <c r="B10" s="1" t="s">
        <v>12</v>
      </c>
      <c r="C10" s="5" t="s">
        <v>138</v>
      </c>
      <c r="D10" s="1"/>
      <c r="E10" s="1"/>
      <c r="F10" s="1">
        <v>6000</v>
      </c>
      <c r="G10" s="1"/>
      <c r="H10" s="5" t="s">
        <v>135</v>
      </c>
    </row>
    <row r="11" spans="1:8" ht="12.75">
      <c r="A11" s="1">
        <v>11</v>
      </c>
      <c r="B11" s="1" t="s">
        <v>12</v>
      </c>
      <c r="C11" s="5" t="s">
        <v>22</v>
      </c>
      <c r="D11" s="1"/>
      <c r="E11" s="1">
        <v>55000</v>
      </c>
      <c r="F11" s="1">
        <v>55000</v>
      </c>
      <c r="G11" s="1"/>
      <c r="H11" s="5"/>
    </row>
    <row r="12" spans="1:8" ht="25.5">
      <c r="A12" s="1"/>
      <c r="B12" s="1"/>
      <c r="C12" s="5" t="s">
        <v>150</v>
      </c>
      <c r="D12" s="1"/>
      <c r="E12" s="1"/>
      <c r="F12" s="1"/>
      <c r="G12" s="1">
        <v>62050.22</v>
      </c>
      <c r="H12" s="5" t="s">
        <v>16</v>
      </c>
    </row>
    <row r="13" spans="1:8" ht="25.5">
      <c r="A13" s="1">
        <v>12</v>
      </c>
      <c r="B13" s="1" t="s">
        <v>12</v>
      </c>
      <c r="C13" s="5" t="s">
        <v>139</v>
      </c>
      <c r="D13" s="1"/>
      <c r="E13" s="1"/>
      <c r="F13" s="1">
        <v>294.8</v>
      </c>
      <c r="G13" s="1"/>
      <c r="H13" s="5" t="s">
        <v>140</v>
      </c>
    </row>
    <row r="14" spans="1:8" ht="25.5">
      <c r="A14" s="1">
        <v>13</v>
      </c>
      <c r="B14" s="5" t="s">
        <v>142</v>
      </c>
      <c r="C14" s="5" t="s">
        <v>141</v>
      </c>
      <c r="D14" s="1"/>
      <c r="E14" s="1"/>
      <c r="F14" s="1">
        <v>1000</v>
      </c>
      <c r="G14" s="1"/>
      <c r="H14" s="5" t="s">
        <v>23</v>
      </c>
    </row>
    <row r="15" spans="1:8" ht="25.5">
      <c r="A15" s="1">
        <v>14</v>
      </c>
      <c r="B15" s="5" t="s">
        <v>142</v>
      </c>
      <c r="C15" s="5" t="s">
        <v>143</v>
      </c>
      <c r="D15" s="1"/>
      <c r="E15" s="1"/>
      <c r="F15" s="1">
        <v>500</v>
      </c>
      <c r="G15" s="1"/>
      <c r="H15" s="5" t="s">
        <v>23</v>
      </c>
    </row>
    <row r="16" spans="1:8" ht="25.5">
      <c r="A16" s="1">
        <v>15</v>
      </c>
      <c r="B16" s="5" t="s">
        <v>142</v>
      </c>
      <c r="C16" s="5" t="s">
        <v>144</v>
      </c>
      <c r="D16" s="1"/>
      <c r="E16" s="1"/>
      <c r="F16" s="1">
        <v>350</v>
      </c>
      <c r="G16" s="1"/>
      <c r="H16" s="5" t="s">
        <v>23</v>
      </c>
    </row>
    <row r="17" spans="1:8" ht="25.5">
      <c r="A17" s="1">
        <v>16</v>
      </c>
      <c r="B17" s="5" t="s">
        <v>142</v>
      </c>
      <c r="C17" s="5" t="s">
        <v>145</v>
      </c>
      <c r="D17" s="1"/>
      <c r="E17" s="1"/>
      <c r="F17" s="1">
        <v>150</v>
      </c>
      <c r="G17" s="1"/>
      <c r="H17" s="5" t="s">
        <v>23</v>
      </c>
    </row>
    <row r="18" spans="1:8" ht="25.5">
      <c r="A18" s="1">
        <v>17</v>
      </c>
      <c r="B18" s="5" t="s">
        <v>142</v>
      </c>
      <c r="C18" s="5" t="s">
        <v>146</v>
      </c>
      <c r="D18" s="1"/>
      <c r="E18" s="1"/>
      <c r="F18" s="1">
        <v>500</v>
      </c>
      <c r="G18" s="1"/>
      <c r="H18" s="5" t="s">
        <v>23</v>
      </c>
    </row>
    <row r="19" spans="1:8" ht="25.5">
      <c r="A19" s="1">
        <v>18</v>
      </c>
      <c r="B19" s="5" t="s">
        <v>142</v>
      </c>
      <c r="C19" s="5" t="s">
        <v>147</v>
      </c>
      <c r="D19" s="1"/>
      <c r="E19" s="1"/>
      <c r="F19" s="1">
        <v>14582</v>
      </c>
      <c r="G19" s="1"/>
      <c r="H19" s="5" t="s">
        <v>23</v>
      </c>
    </row>
    <row r="20" spans="1:8" ht="25.5">
      <c r="A20" s="1">
        <v>19</v>
      </c>
      <c r="B20" s="5" t="s">
        <v>142</v>
      </c>
      <c r="C20" s="5" t="s">
        <v>148</v>
      </c>
      <c r="D20" s="1"/>
      <c r="E20" s="1"/>
      <c r="F20" s="1">
        <v>418</v>
      </c>
      <c r="G20" s="1"/>
      <c r="H20" s="5" t="s">
        <v>23</v>
      </c>
    </row>
    <row r="21" spans="1:8" ht="25.5">
      <c r="A21" s="1">
        <v>20</v>
      </c>
      <c r="B21" s="5" t="s">
        <v>142</v>
      </c>
      <c r="C21" s="5" t="s">
        <v>149</v>
      </c>
      <c r="D21" s="1"/>
      <c r="E21" s="1"/>
      <c r="F21" s="1">
        <v>500</v>
      </c>
      <c r="G21" s="1"/>
      <c r="H21" s="5" t="s">
        <v>23</v>
      </c>
    </row>
    <row r="22" spans="1:8" ht="25.5">
      <c r="A22" s="1"/>
      <c r="B22" s="5" t="s">
        <v>142</v>
      </c>
      <c r="C22" s="5" t="s">
        <v>151</v>
      </c>
      <c r="D22" s="1"/>
      <c r="E22" s="1"/>
      <c r="F22" s="1">
        <v>2000</v>
      </c>
      <c r="G22" s="1"/>
      <c r="H22" s="5"/>
    </row>
    <row r="23" spans="1:9" ht="12.75">
      <c r="A23" s="1"/>
      <c r="B23" s="1"/>
      <c r="C23" s="5" t="s">
        <v>118</v>
      </c>
      <c r="D23" s="1"/>
      <c r="E23" s="1"/>
      <c r="F23" s="1"/>
      <c r="G23" s="1">
        <v>30</v>
      </c>
      <c r="H23" s="5" t="s">
        <v>38</v>
      </c>
      <c r="I23" t="s">
        <v>32</v>
      </c>
    </row>
    <row r="24" spans="1:8" ht="12.75">
      <c r="A24" s="1"/>
      <c r="B24" s="1"/>
      <c r="C24" s="5"/>
      <c r="D24" s="1"/>
      <c r="E24" s="1"/>
      <c r="F24" s="1"/>
      <c r="G24" s="1"/>
      <c r="H24" s="5"/>
    </row>
    <row r="25" spans="1:8" ht="12.75">
      <c r="A25" s="1"/>
      <c r="B25" s="1"/>
      <c r="C25" s="5"/>
      <c r="D25" s="1"/>
      <c r="E25" s="1"/>
      <c r="F25" s="1"/>
      <c r="G25" s="1"/>
      <c r="H25" s="5"/>
    </row>
    <row r="26" spans="1:8" ht="12.75">
      <c r="A26" s="1"/>
      <c r="B26" s="1"/>
      <c r="C26" s="5"/>
      <c r="D26" s="1"/>
      <c r="E26" s="1"/>
      <c r="F26" s="1"/>
      <c r="G26" s="1"/>
      <c r="H26" s="5"/>
    </row>
    <row r="27" spans="1:8" ht="12.75">
      <c r="A27" s="1"/>
      <c r="B27" s="1"/>
      <c r="C27" s="5"/>
      <c r="D27" s="1"/>
      <c r="E27" s="1"/>
      <c r="F27" s="1"/>
      <c r="G27" s="1"/>
      <c r="H27" s="5"/>
    </row>
    <row r="28" spans="1:8" ht="12.75">
      <c r="A28" s="1"/>
      <c r="B28" s="1"/>
      <c r="C28" s="5"/>
      <c r="D28" s="1"/>
      <c r="E28" s="1"/>
      <c r="F28" s="1"/>
      <c r="G28" s="1"/>
      <c r="H28" s="5"/>
    </row>
    <row r="29" spans="1:8" ht="12.75">
      <c r="A29" s="1"/>
      <c r="B29" s="4" t="s">
        <v>17</v>
      </c>
      <c r="C29" s="5"/>
      <c r="D29" s="1">
        <f>SUM(D4:D28)</f>
        <v>115531.23</v>
      </c>
      <c r="E29" s="1">
        <f>SUM(E4:E28)</f>
        <v>55000</v>
      </c>
      <c r="F29" s="1">
        <f>SUM(F4:F28)</f>
        <v>86294.8</v>
      </c>
      <c r="G29" s="1">
        <f>SUM(G4:G28)</f>
        <v>62080.22</v>
      </c>
      <c r="H29" s="5"/>
    </row>
  </sheetData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3">
      <selection activeCell="G16" sqref="G16"/>
    </sheetView>
  </sheetViews>
  <sheetFormatPr defaultColWidth="9.00390625" defaultRowHeight="12.75"/>
  <cols>
    <col min="1" max="1" width="6.875" style="0" customWidth="1"/>
    <col min="2" max="2" width="21.625" style="0" customWidth="1"/>
    <col min="3" max="3" width="30.625" style="0" customWidth="1"/>
    <col min="4" max="5" width="13.75390625" style="0" customWidth="1"/>
    <col min="6" max="6" width="13.875" style="0" customWidth="1"/>
    <col min="7" max="7" width="13.00390625" style="0" customWidth="1"/>
    <col min="8" max="8" width="19.375" style="0" customWidth="1"/>
  </cols>
  <sheetData>
    <row r="1" ht="18">
      <c r="A1" s="3" t="s">
        <v>0</v>
      </c>
    </row>
    <row r="2" ht="15.75">
      <c r="A2" s="14" t="s">
        <v>75</v>
      </c>
    </row>
    <row r="3" spans="1:8" ht="25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4" t="s">
        <v>8</v>
      </c>
    </row>
    <row r="4" spans="1:8" ht="12.75">
      <c r="A4" s="1">
        <v>1</v>
      </c>
      <c r="B4" s="1" t="s">
        <v>9</v>
      </c>
      <c r="C4" s="5" t="s">
        <v>18</v>
      </c>
      <c r="D4" s="1">
        <v>42150.8</v>
      </c>
      <c r="E4" s="1"/>
      <c r="F4" s="1"/>
      <c r="G4" s="1"/>
      <c r="H4" s="5"/>
    </row>
    <row r="5" spans="1:8" ht="12.75">
      <c r="A5" s="1">
        <v>2</v>
      </c>
      <c r="B5" s="1" t="s">
        <v>10</v>
      </c>
      <c r="C5" s="5" t="s">
        <v>11</v>
      </c>
      <c r="D5" s="1">
        <v>111271.29</v>
      </c>
      <c r="E5" s="1"/>
      <c r="F5" s="1"/>
      <c r="G5" s="1"/>
      <c r="H5" s="5"/>
    </row>
    <row r="6" spans="1:8" ht="12.75">
      <c r="A6" s="1">
        <v>3</v>
      </c>
      <c r="B6" s="1" t="s">
        <v>10</v>
      </c>
      <c r="C6" s="5" t="s">
        <v>93</v>
      </c>
      <c r="D6" s="1">
        <v>4000</v>
      </c>
      <c r="E6" s="1"/>
      <c r="F6" s="1"/>
      <c r="G6" s="1"/>
      <c r="H6" s="5"/>
    </row>
    <row r="7" spans="1:8" ht="12.75">
      <c r="A7" s="1">
        <v>4</v>
      </c>
      <c r="B7" s="1" t="s">
        <v>10</v>
      </c>
      <c r="C7" s="5" t="s">
        <v>27</v>
      </c>
      <c r="D7" s="1">
        <v>1500</v>
      </c>
      <c r="E7" s="1"/>
      <c r="F7" s="1"/>
      <c r="G7" s="1"/>
      <c r="H7" s="5"/>
    </row>
    <row r="8" spans="1:8" ht="25.5">
      <c r="A8" s="1">
        <v>5</v>
      </c>
      <c r="B8" s="1" t="s">
        <v>10</v>
      </c>
      <c r="C8" s="5" t="s">
        <v>154</v>
      </c>
      <c r="D8" s="1">
        <v>2000</v>
      </c>
      <c r="E8" s="1"/>
      <c r="F8" s="1"/>
      <c r="G8" s="1"/>
      <c r="H8" s="5"/>
    </row>
    <row r="9" spans="1:8" ht="12.75">
      <c r="A9" s="1">
        <v>6</v>
      </c>
      <c r="B9" s="1" t="s">
        <v>12</v>
      </c>
      <c r="C9" s="5" t="s">
        <v>155</v>
      </c>
      <c r="D9" s="1"/>
      <c r="E9" s="1"/>
      <c r="F9" s="1">
        <v>2000</v>
      </c>
      <c r="G9" s="1"/>
      <c r="H9" s="5" t="s">
        <v>15</v>
      </c>
    </row>
    <row r="10" spans="1:8" ht="12.75">
      <c r="A10" s="1">
        <v>7</v>
      </c>
      <c r="B10" s="1"/>
      <c r="C10" s="5" t="s">
        <v>155</v>
      </c>
      <c r="D10" s="1"/>
      <c r="E10" s="1"/>
      <c r="F10" s="1">
        <v>3000</v>
      </c>
      <c r="G10" s="1"/>
      <c r="H10" s="5" t="s">
        <v>14</v>
      </c>
    </row>
    <row r="11" spans="1:8" ht="25.5">
      <c r="A11" s="1">
        <v>8</v>
      </c>
      <c r="B11" s="1"/>
      <c r="C11" s="5" t="s">
        <v>157</v>
      </c>
      <c r="D11" s="1"/>
      <c r="E11" s="1"/>
      <c r="F11" s="1">
        <v>6000</v>
      </c>
      <c r="G11" s="1"/>
      <c r="H11" s="5" t="s">
        <v>135</v>
      </c>
    </row>
    <row r="12" spans="1:8" ht="25.5">
      <c r="A12" s="1">
        <v>9</v>
      </c>
      <c r="B12" s="1"/>
      <c r="C12" s="5" t="s">
        <v>156</v>
      </c>
      <c r="D12" s="1"/>
      <c r="E12" s="1"/>
      <c r="F12" s="1">
        <v>18000</v>
      </c>
      <c r="G12" s="1"/>
      <c r="H12" s="5" t="s">
        <v>135</v>
      </c>
    </row>
    <row r="13" spans="1:8" ht="12.75">
      <c r="A13" s="1">
        <v>10</v>
      </c>
      <c r="B13" s="1"/>
      <c r="C13" s="5" t="s">
        <v>22</v>
      </c>
      <c r="D13" s="1"/>
      <c r="E13" s="1"/>
      <c r="F13" s="1">
        <v>30000</v>
      </c>
      <c r="G13" s="1"/>
      <c r="H13" s="5" t="s">
        <v>38</v>
      </c>
    </row>
    <row r="14" spans="1:8" ht="12.75">
      <c r="A14" s="1">
        <v>11</v>
      </c>
      <c r="B14" s="1" t="s">
        <v>33</v>
      </c>
      <c r="C14" s="5" t="s">
        <v>21</v>
      </c>
      <c r="D14" s="1"/>
      <c r="E14" s="1"/>
      <c r="F14" s="1"/>
      <c r="G14" s="1">
        <v>4000</v>
      </c>
      <c r="H14" s="5" t="s">
        <v>172</v>
      </c>
    </row>
    <row r="15" spans="1:8" ht="25.5">
      <c r="A15" s="1">
        <v>12</v>
      </c>
      <c r="B15" s="1" t="s">
        <v>176</v>
      </c>
      <c r="C15" s="5" t="s">
        <v>178</v>
      </c>
      <c r="D15" s="1"/>
      <c r="E15" s="1"/>
      <c r="F15" s="1"/>
      <c r="G15" s="1">
        <v>48232.32</v>
      </c>
      <c r="H15" s="5" t="s">
        <v>16</v>
      </c>
    </row>
    <row r="16" spans="1:8" ht="38.25">
      <c r="A16" s="1">
        <v>13</v>
      </c>
      <c r="B16" s="1" t="s">
        <v>31</v>
      </c>
      <c r="C16" s="5" t="s">
        <v>158</v>
      </c>
      <c r="D16" s="1"/>
      <c r="E16" s="1"/>
      <c r="F16" s="1">
        <v>921.5</v>
      </c>
      <c r="G16" s="1"/>
      <c r="H16" s="5" t="s">
        <v>159</v>
      </c>
    </row>
    <row r="17" spans="1:8" ht="12.75">
      <c r="A17" s="1">
        <v>14</v>
      </c>
      <c r="B17" s="1" t="s">
        <v>161</v>
      </c>
      <c r="C17" s="5" t="s">
        <v>160</v>
      </c>
      <c r="D17" s="1"/>
      <c r="E17" s="1"/>
      <c r="F17" s="1">
        <v>12200</v>
      </c>
      <c r="G17" s="1"/>
      <c r="H17" s="5" t="s">
        <v>29</v>
      </c>
    </row>
    <row r="18" spans="1:8" ht="25.5">
      <c r="A18" s="1">
        <v>15</v>
      </c>
      <c r="B18" s="5" t="s">
        <v>170</v>
      </c>
      <c r="C18" s="5" t="s">
        <v>162</v>
      </c>
      <c r="D18" s="1"/>
      <c r="E18" s="1"/>
      <c r="F18" s="1">
        <v>12000</v>
      </c>
      <c r="G18" s="1"/>
      <c r="H18" s="5" t="s">
        <v>135</v>
      </c>
    </row>
    <row r="19" spans="1:8" ht="25.5">
      <c r="A19" s="1">
        <v>16</v>
      </c>
      <c r="B19" s="5" t="s">
        <v>170</v>
      </c>
      <c r="C19" s="5" t="s">
        <v>163</v>
      </c>
      <c r="D19" s="1"/>
      <c r="E19" s="1"/>
      <c r="F19" s="1">
        <v>2500</v>
      </c>
      <c r="G19" s="1"/>
      <c r="H19" s="5" t="s">
        <v>135</v>
      </c>
    </row>
    <row r="20" spans="1:8" ht="25.5">
      <c r="A20" s="1">
        <v>17</v>
      </c>
      <c r="B20" s="5" t="s">
        <v>170</v>
      </c>
      <c r="C20" s="5" t="s">
        <v>164</v>
      </c>
      <c r="D20" s="1"/>
      <c r="E20" s="1"/>
      <c r="F20" s="1">
        <v>533</v>
      </c>
      <c r="G20" s="1"/>
      <c r="H20" s="5" t="s">
        <v>135</v>
      </c>
    </row>
    <row r="21" spans="1:8" ht="25.5">
      <c r="A21" s="1">
        <v>18</v>
      </c>
      <c r="B21" s="5" t="s">
        <v>170</v>
      </c>
      <c r="C21" s="5" t="s">
        <v>165</v>
      </c>
      <c r="D21" s="1"/>
      <c r="E21" s="1"/>
      <c r="F21" s="1">
        <v>227</v>
      </c>
      <c r="G21" s="1"/>
      <c r="H21" s="5" t="s">
        <v>135</v>
      </c>
    </row>
    <row r="22" spans="1:8" ht="25.5">
      <c r="A22" s="1">
        <v>19</v>
      </c>
      <c r="B22" s="5" t="s">
        <v>170</v>
      </c>
      <c r="C22" s="5" t="s">
        <v>35</v>
      </c>
      <c r="D22" s="1"/>
      <c r="E22" s="1"/>
      <c r="F22" s="1">
        <v>80</v>
      </c>
      <c r="G22" s="1"/>
      <c r="H22" s="5" t="s">
        <v>135</v>
      </c>
    </row>
    <row r="23" spans="1:8" ht="25.5">
      <c r="A23" s="1">
        <v>20</v>
      </c>
      <c r="B23" s="5" t="s">
        <v>170</v>
      </c>
      <c r="C23" s="5" t="s">
        <v>166</v>
      </c>
      <c r="D23" s="1"/>
      <c r="E23" s="1"/>
      <c r="F23" s="1">
        <v>340</v>
      </c>
      <c r="G23" s="1"/>
      <c r="H23" s="5" t="s">
        <v>135</v>
      </c>
    </row>
    <row r="24" spans="1:8" ht="25.5">
      <c r="A24" s="1">
        <v>21</v>
      </c>
      <c r="B24" s="5" t="s">
        <v>170</v>
      </c>
      <c r="C24" s="5" t="s">
        <v>167</v>
      </c>
      <c r="D24" s="1"/>
      <c r="E24" s="1"/>
      <c r="F24" s="1">
        <v>4000</v>
      </c>
      <c r="G24" s="1"/>
      <c r="H24" s="5" t="s">
        <v>135</v>
      </c>
    </row>
    <row r="25" spans="1:8" ht="25.5">
      <c r="A25" s="1">
        <v>22</v>
      </c>
      <c r="B25" s="5" t="s">
        <v>170</v>
      </c>
      <c r="C25" s="5" t="s">
        <v>169</v>
      </c>
      <c r="D25" s="1"/>
      <c r="E25" s="1"/>
      <c r="F25" s="1">
        <v>700</v>
      </c>
      <c r="G25" s="1"/>
      <c r="H25" s="5" t="s">
        <v>135</v>
      </c>
    </row>
    <row r="26" spans="1:8" ht="25.5">
      <c r="A26" s="1">
        <v>23</v>
      </c>
      <c r="B26" s="5" t="s">
        <v>170</v>
      </c>
      <c r="C26" s="5" t="s">
        <v>168</v>
      </c>
      <c r="D26" s="1"/>
      <c r="E26" s="1"/>
      <c r="F26" s="1">
        <v>320</v>
      </c>
      <c r="G26" s="1"/>
      <c r="H26" s="5" t="s">
        <v>135</v>
      </c>
    </row>
    <row r="27" spans="1:8" ht="25.5">
      <c r="A27" s="1">
        <v>24</v>
      </c>
      <c r="B27" s="5"/>
      <c r="C27" s="26" t="s">
        <v>177</v>
      </c>
      <c r="D27" s="1"/>
      <c r="E27" s="1"/>
      <c r="F27" s="1">
        <v>-700</v>
      </c>
      <c r="G27" s="1"/>
      <c r="H27" s="5" t="s">
        <v>135</v>
      </c>
    </row>
    <row r="28" spans="1:8" ht="12.75">
      <c r="A28" s="1">
        <v>25</v>
      </c>
      <c r="B28" s="1"/>
      <c r="C28" s="5" t="s">
        <v>118</v>
      </c>
      <c r="D28" s="1"/>
      <c r="E28" s="1"/>
      <c r="F28" s="1"/>
      <c r="G28" s="1">
        <v>30</v>
      </c>
      <c r="H28" s="5" t="s">
        <v>38</v>
      </c>
    </row>
    <row r="29" spans="1:8" ht="25.5">
      <c r="A29" s="1">
        <v>26</v>
      </c>
      <c r="B29" s="1"/>
      <c r="C29" s="5" t="s">
        <v>173</v>
      </c>
      <c r="D29" s="1"/>
      <c r="E29" s="1"/>
      <c r="F29" s="1"/>
      <c r="G29" s="1">
        <v>790</v>
      </c>
      <c r="H29" s="5" t="s">
        <v>38</v>
      </c>
    </row>
    <row r="30" spans="1:8" ht="12.75">
      <c r="A30" s="1">
        <v>27</v>
      </c>
      <c r="B30" s="1"/>
      <c r="C30" s="5" t="s">
        <v>174</v>
      </c>
      <c r="D30" s="1"/>
      <c r="E30" s="1"/>
      <c r="F30" s="1"/>
      <c r="G30" s="1">
        <v>2942</v>
      </c>
      <c r="H30" s="5" t="s">
        <v>175</v>
      </c>
    </row>
    <row r="31" spans="1:8" ht="12.75">
      <c r="A31" s="1"/>
      <c r="B31" s="1"/>
      <c r="C31" s="5"/>
      <c r="D31" s="1"/>
      <c r="E31" s="1"/>
      <c r="F31" s="1"/>
      <c r="G31" s="1"/>
      <c r="H31" s="5"/>
    </row>
    <row r="32" spans="1:8" ht="12.75">
      <c r="A32" s="1"/>
      <c r="B32" s="4" t="s">
        <v>17</v>
      </c>
      <c r="C32" s="5"/>
      <c r="D32" s="1">
        <f>SUM(D4:D31)</f>
        <v>160922.09</v>
      </c>
      <c r="E32" s="1">
        <f>SUM(E4:E31)</f>
        <v>0</v>
      </c>
      <c r="F32" s="1">
        <f>SUM(F4:F31)</f>
        <v>92121.5</v>
      </c>
      <c r="G32" s="1">
        <f>SUM(G4:G31)</f>
        <v>55994.32</v>
      </c>
      <c r="H32" s="5"/>
    </row>
    <row r="34" ht="12.75">
      <c r="F34">
        <f>SUM(F22+G29)</f>
        <v>870</v>
      </c>
    </row>
  </sheetData>
  <printOptions/>
  <pageMargins left="0.75" right="0.75" top="1" bottom="1" header="0.5" footer="0.5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9">
      <selection activeCell="G39" sqref="G39"/>
    </sheetView>
  </sheetViews>
  <sheetFormatPr defaultColWidth="9.00390625" defaultRowHeight="12.75"/>
  <cols>
    <col min="1" max="1" width="6.875" style="0" customWidth="1"/>
    <col min="2" max="2" width="21.625" style="0" customWidth="1"/>
    <col min="3" max="3" width="30.625" style="0" customWidth="1"/>
    <col min="4" max="5" width="13.75390625" style="0" customWidth="1"/>
    <col min="6" max="6" width="13.875" style="0" customWidth="1"/>
    <col min="7" max="7" width="13.00390625" style="0" customWidth="1"/>
    <col min="8" max="8" width="19.375" style="0" customWidth="1"/>
  </cols>
  <sheetData>
    <row r="1" ht="18">
      <c r="A1" s="3" t="s">
        <v>0</v>
      </c>
    </row>
    <row r="2" ht="15.75">
      <c r="A2" s="14" t="s">
        <v>76</v>
      </c>
    </row>
    <row r="3" spans="1:8" ht="25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4" t="s">
        <v>8</v>
      </c>
    </row>
    <row r="4" spans="1:8" ht="12.75">
      <c r="A4" s="1">
        <v>1</v>
      </c>
      <c r="B4" s="1" t="s">
        <v>9</v>
      </c>
      <c r="C4" s="5" t="s">
        <v>18</v>
      </c>
      <c r="D4" s="1">
        <v>41967.29</v>
      </c>
      <c r="E4" s="1"/>
      <c r="F4" s="1"/>
      <c r="G4" s="1"/>
      <c r="H4" s="5"/>
    </row>
    <row r="5" spans="1:8" ht="12.75">
      <c r="A5" s="1">
        <v>2</v>
      </c>
      <c r="B5" s="1" t="s">
        <v>10</v>
      </c>
      <c r="C5" s="5" t="s">
        <v>11</v>
      </c>
      <c r="D5" s="1">
        <v>66982.26</v>
      </c>
      <c r="E5" s="1"/>
      <c r="F5" s="1"/>
      <c r="G5" s="1"/>
      <c r="H5" s="5"/>
    </row>
    <row r="6" spans="1:8" ht="12.75">
      <c r="A6" s="1">
        <v>3</v>
      </c>
      <c r="B6" s="1" t="s">
        <v>10</v>
      </c>
      <c r="C6" s="5" t="s">
        <v>27</v>
      </c>
      <c r="D6" s="1">
        <v>600</v>
      </c>
      <c r="E6" s="1"/>
      <c r="F6" s="1"/>
      <c r="G6" s="1"/>
      <c r="H6" s="5"/>
    </row>
    <row r="7" spans="1:8" ht="12.75">
      <c r="A7" s="1">
        <v>4</v>
      </c>
      <c r="B7" s="1" t="s">
        <v>10</v>
      </c>
      <c r="C7" s="5" t="s">
        <v>181</v>
      </c>
      <c r="D7" s="1">
        <v>400</v>
      </c>
      <c r="E7" s="1"/>
      <c r="F7" s="1"/>
      <c r="G7" s="1"/>
      <c r="H7" s="5"/>
    </row>
    <row r="8" spans="1:8" ht="12.75">
      <c r="A8" s="1">
        <v>5</v>
      </c>
      <c r="B8" s="1" t="s">
        <v>12</v>
      </c>
      <c r="C8" s="5" t="s">
        <v>190</v>
      </c>
      <c r="D8" s="1"/>
      <c r="E8" s="1"/>
      <c r="F8" s="28">
        <v>2000</v>
      </c>
      <c r="G8" s="1"/>
      <c r="H8" s="5" t="s">
        <v>15</v>
      </c>
    </row>
    <row r="9" spans="1:8" ht="12.75">
      <c r="A9" s="1">
        <v>7</v>
      </c>
      <c r="B9" s="1" t="s">
        <v>10</v>
      </c>
      <c r="C9" s="5" t="s">
        <v>93</v>
      </c>
      <c r="D9" s="1">
        <v>8000</v>
      </c>
      <c r="E9" s="1"/>
      <c r="F9" s="28"/>
      <c r="G9" s="1"/>
      <c r="H9" s="5"/>
    </row>
    <row r="10" spans="1:8" ht="12.75">
      <c r="A10" s="1">
        <v>8</v>
      </c>
      <c r="B10" s="1" t="s">
        <v>33</v>
      </c>
      <c r="C10" s="5" t="s">
        <v>182</v>
      </c>
      <c r="D10" s="1"/>
      <c r="E10" s="1"/>
      <c r="F10" s="28">
        <v>3600</v>
      </c>
      <c r="G10" s="1"/>
      <c r="H10" s="5" t="s">
        <v>183</v>
      </c>
    </row>
    <row r="11" spans="1:8" ht="12.75">
      <c r="A11" s="1">
        <v>9</v>
      </c>
      <c r="B11" s="1" t="s">
        <v>12</v>
      </c>
      <c r="C11" s="5" t="s">
        <v>94</v>
      </c>
      <c r="D11" s="1"/>
      <c r="E11" s="1"/>
      <c r="F11" s="28">
        <v>8400</v>
      </c>
      <c r="G11" s="1"/>
      <c r="H11" s="5" t="s">
        <v>184</v>
      </c>
    </row>
    <row r="12" spans="1:8" ht="12.75">
      <c r="A12" s="1">
        <v>11</v>
      </c>
      <c r="B12" s="1" t="s">
        <v>12</v>
      </c>
      <c r="C12" s="5" t="s">
        <v>205</v>
      </c>
      <c r="D12" s="1"/>
      <c r="E12" s="1"/>
      <c r="F12" s="28">
        <v>3000</v>
      </c>
      <c r="G12" s="1"/>
      <c r="H12" s="5" t="s">
        <v>24</v>
      </c>
    </row>
    <row r="13" spans="1:8" ht="12.75">
      <c r="A13" s="1">
        <v>12</v>
      </c>
      <c r="B13" s="1" t="s">
        <v>215</v>
      </c>
      <c r="C13" s="5" t="s">
        <v>216</v>
      </c>
      <c r="D13" s="1"/>
      <c r="E13" s="1">
        <v>30000</v>
      </c>
      <c r="F13" s="28">
        <v>47000</v>
      </c>
      <c r="G13" s="1"/>
      <c r="H13" s="5" t="s">
        <v>96</v>
      </c>
    </row>
    <row r="14" spans="1:8" ht="12.75">
      <c r="A14" s="1">
        <v>13</v>
      </c>
      <c r="B14" s="1" t="s">
        <v>33</v>
      </c>
      <c r="C14" s="5" t="s">
        <v>185</v>
      </c>
      <c r="D14" s="1"/>
      <c r="E14" s="1"/>
      <c r="F14" s="28">
        <v>1800</v>
      </c>
      <c r="G14" s="1"/>
      <c r="H14" s="5" t="s">
        <v>184</v>
      </c>
    </row>
    <row r="15" spans="1:8" ht="12.75">
      <c r="A15" s="1">
        <v>14</v>
      </c>
      <c r="B15" s="1" t="s">
        <v>12</v>
      </c>
      <c r="C15" s="5" t="s">
        <v>186</v>
      </c>
      <c r="D15" s="1"/>
      <c r="E15" s="1"/>
      <c r="F15" s="28">
        <v>700</v>
      </c>
      <c r="G15" s="1"/>
      <c r="H15" s="5" t="s">
        <v>96</v>
      </c>
    </row>
    <row r="16" spans="1:8" ht="12.75">
      <c r="A16" s="1">
        <v>15</v>
      </c>
      <c r="B16" s="1" t="s">
        <v>12</v>
      </c>
      <c r="C16" s="5" t="s">
        <v>187</v>
      </c>
      <c r="D16" s="1"/>
      <c r="E16" s="1"/>
      <c r="F16" s="28">
        <v>5000</v>
      </c>
      <c r="G16" s="1"/>
      <c r="H16" s="5" t="s">
        <v>96</v>
      </c>
    </row>
    <row r="17" spans="1:8" ht="12.75">
      <c r="A17" s="1">
        <v>16</v>
      </c>
      <c r="B17" s="1" t="s">
        <v>189</v>
      </c>
      <c r="C17" s="5" t="s">
        <v>188</v>
      </c>
      <c r="D17" s="1"/>
      <c r="E17" s="1"/>
      <c r="F17" s="28">
        <v>6000</v>
      </c>
      <c r="G17" s="1"/>
      <c r="H17" s="5" t="s">
        <v>96</v>
      </c>
    </row>
    <row r="18" spans="1:8" ht="25.5">
      <c r="A18" s="1">
        <v>17</v>
      </c>
      <c r="B18" s="1" t="s">
        <v>30</v>
      </c>
      <c r="C18" s="5" t="s">
        <v>191</v>
      </c>
      <c r="D18" s="1"/>
      <c r="E18" s="1"/>
      <c r="F18" s="28">
        <v>10181.4</v>
      </c>
      <c r="G18" s="1"/>
      <c r="H18" s="5" t="s">
        <v>97</v>
      </c>
    </row>
    <row r="19" spans="1:8" ht="25.5">
      <c r="A19" s="1">
        <v>18</v>
      </c>
      <c r="B19" s="1" t="s">
        <v>12</v>
      </c>
      <c r="C19" s="5" t="s">
        <v>192</v>
      </c>
      <c r="D19" s="1"/>
      <c r="E19" s="1"/>
      <c r="F19" s="28">
        <v>4000</v>
      </c>
      <c r="G19" s="1"/>
      <c r="H19" s="5" t="s">
        <v>98</v>
      </c>
    </row>
    <row r="20" spans="1:8" ht="12.75">
      <c r="A20" s="1">
        <v>19</v>
      </c>
      <c r="B20" s="1" t="s">
        <v>12</v>
      </c>
      <c r="C20" s="5" t="s">
        <v>194</v>
      </c>
      <c r="D20" s="1"/>
      <c r="E20" s="1"/>
      <c r="F20" s="28">
        <v>2000</v>
      </c>
      <c r="G20" s="1"/>
      <c r="H20" s="5" t="s">
        <v>193</v>
      </c>
    </row>
    <row r="21" spans="1:8" ht="25.5">
      <c r="A21" s="1">
        <v>20</v>
      </c>
      <c r="B21" s="1"/>
      <c r="C21" s="5" t="s">
        <v>219</v>
      </c>
      <c r="D21" s="1"/>
      <c r="E21" s="1"/>
      <c r="F21" s="29"/>
      <c r="G21" s="1">
        <v>30</v>
      </c>
      <c r="H21" s="5" t="s">
        <v>218</v>
      </c>
    </row>
    <row r="22" spans="1:8" ht="12.75">
      <c r="A22" s="1"/>
      <c r="B22" s="1" t="s">
        <v>204</v>
      </c>
      <c r="C22" s="5" t="s">
        <v>195</v>
      </c>
      <c r="D22" s="1"/>
      <c r="E22" s="1"/>
      <c r="F22" s="29">
        <v>390</v>
      </c>
      <c r="G22" s="1"/>
      <c r="H22" s="5" t="s">
        <v>96</v>
      </c>
    </row>
    <row r="23" spans="1:8" ht="12.75">
      <c r="A23" s="1"/>
      <c r="B23" s="1" t="s">
        <v>204</v>
      </c>
      <c r="C23" s="5" t="s">
        <v>196</v>
      </c>
      <c r="D23" s="1"/>
      <c r="E23" s="1"/>
      <c r="F23" s="29">
        <v>5590</v>
      </c>
      <c r="G23" s="1"/>
      <c r="H23" s="5" t="s">
        <v>96</v>
      </c>
    </row>
    <row r="24" spans="1:8" ht="25.5">
      <c r="A24" s="1"/>
      <c r="B24" s="1" t="s">
        <v>204</v>
      </c>
      <c r="C24" s="5" t="s">
        <v>197</v>
      </c>
      <c r="D24" s="1"/>
      <c r="E24" s="1"/>
      <c r="F24" s="29">
        <v>2000</v>
      </c>
      <c r="G24" s="1"/>
      <c r="H24" s="5" t="s">
        <v>96</v>
      </c>
    </row>
    <row r="25" spans="1:8" ht="12.75">
      <c r="A25" s="1"/>
      <c r="B25" s="1" t="s">
        <v>204</v>
      </c>
      <c r="C25" s="5" t="s">
        <v>198</v>
      </c>
      <c r="D25" s="1"/>
      <c r="E25" s="1"/>
      <c r="F25" s="29">
        <v>2000</v>
      </c>
      <c r="G25" s="1"/>
      <c r="H25" s="5" t="s">
        <v>96</v>
      </c>
    </row>
    <row r="26" spans="1:8" ht="12.75">
      <c r="A26" s="1"/>
      <c r="B26" s="1" t="s">
        <v>204</v>
      </c>
      <c r="C26" s="5" t="s">
        <v>199</v>
      </c>
      <c r="D26" s="1"/>
      <c r="E26" s="1"/>
      <c r="F26" s="29">
        <v>750</v>
      </c>
      <c r="G26" s="1"/>
      <c r="H26" s="5" t="s">
        <v>96</v>
      </c>
    </row>
    <row r="27" spans="1:8" ht="12.75">
      <c r="A27" s="1"/>
      <c r="B27" s="1" t="s">
        <v>204</v>
      </c>
      <c r="C27" s="30" t="s">
        <v>200</v>
      </c>
      <c r="D27" s="1"/>
      <c r="E27" s="1"/>
      <c r="F27" s="29">
        <v>1500</v>
      </c>
      <c r="G27" s="1"/>
      <c r="H27" s="5" t="s">
        <v>96</v>
      </c>
    </row>
    <row r="28" spans="1:8" ht="12.75">
      <c r="A28" s="1"/>
      <c r="B28" s="1" t="s">
        <v>204</v>
      </c>
      <c r="C28" s="5" t="s">
        <v>201</v>
      </c>
      <c r="D28" s="1"/>
      <c r="E28" s="1"/>
      <c r="F28" s="29">
        <v>6000</v>
      </c>
      <c r="G28" s="1"/>
      <c r="H28" s="5" t="s">
        <v>96</v>
      </c>
    </row>
    <row r="29" spans="1:8" ht="12.75">
      <c r="A29" s="1"/>
      <c r="B29" s="1" t="s">
        <v>204</v>
      </c>
      <c r="C29" s="5" t="s">
        <v>202</v>
      </c>
      <c r="D29" s="1"/>
      <c r="E29" s="1"/>
      <c r="F29" s="29">
        <v>2100</v>
      </c>
      <c r="G29" s="1"/>
      <c r="H29" s="5" t="s">
        <v>96</v>
      </c>
    </row>
    <row r="30" spans="1:8" ht="12.75">
      <c r="A30" s="1"/>
      <c r="B30" s="1" t="s">
        <v>204</v>
      </c>
      <c r="C30" s="5" t="s">
        <v>203</v>
      </c>
      <c r="D30" s="1"/>
      <c r="E30" s="1"/>
      <c r="F30" s="29">
        <v>5000</v>
      </c>
      <c r="G30" s="1"/>
      <c r="H30" s="5" t="s">
        <v>96</v>
      </c>
    </row>
    <row r="31" spans="1:8" ht="12.75">
      <c r="A31" s="1"/>
      <c r="B31" s="1"/>
      <c r="C31" s="26" t="s">
        <v>226</v>
      </c>
      <c r="D31" s="1"/>
      <c r="E31" s="1"/>
      <c r="F31" s="32">
        <v>-5330</v>
      </c>
      <c r="G31" s="1"/>
      <c r="H31" s="26" t="s">
        <v>96</v>
      </c>
    </row>
    <row r="32" spans="1:8" ht="12.75">
      <c r="A32" s="1"/>
      <c r="B32" s="1" t="s">
        <v>33</v>
      </c>
      <c r="C32" s="5" t="s">
        <v>94</v>
      </c>
      <c r="D32" s="1"/>
      <c r="E32" s="1"/>
      <c r="F32" s="29">
        <v>4000</v>
      </c>
      <c r="G32" s="1"/>
      <c r="H32" s="5" t="s">
        <v>206</v>
      </c>
    </row>
    <row r="33" spans="1:8" ht="25.5">
      <c r="A33" s="1"/>
      <c r="B33" s="1" t="s">
        <v>33</v>
      </c>
      <c r="C33" s="5" t="s">
        <v>207</v>
      </c>
      <c r="D33" s="1"/>
      <c r="E33" s="1"/>
      <c r="F33" s="28">
        <v>4500</v>
      </c>
      <c r="G33" s="1"/>
      <c r="H33" s="5" t="s">
        <v>183</v>
      </c>
    </row>
    <row r="34" spans="1:8" ht="12.75">
      <c r="A34" s="1"/>
      <c r="B34" s="1" t="s">
        <v>30</v>
      </c>
      <c r="C34" s="5" t="s">
        <v>208</v>
      </c>
      <c r="D34" s="1"/>
      <c r="E34" s="1"/>
      <c r="F34" s="28">
        <v>17000</v>
      </c>
      <c r="G34" s="1"/>
      <c r="H34" s="5" t="s">
        <v>209</v>
      </c>
    </row>
    <row r="35" spans="1:8" ht="12.75">
      <c r="A35" s="1"/>
      <c r="B35" s="1" t="s">
        <v>33</v>
      </c>
      <c r="C35" s="5" t="s">
        <v>210</v>
      </c>
      <c r="D35" s="1"/>
      <c r="E35" s="1"/>
      <c r="F35" s="28">
        <v>5400</v>
      </c>
      <c r="G35" s="1"/>
      <c r="H35" s="5" t="s">
        <v>211</v>
      </c>
    </row>
    <row r="36" spans="1:8" ht="12.75">
      <c r="A36" s="1"/>
      <c r="B36" s="1" t="s">
        <v>33</v>
      </c>
      <c r="C36" s="5" t="s">
        <v>212</v>
      </c>
      <c r="D36" s="1"/>
      <c r="E36" s="1"/>
      <c r="F36" s="28">
        <v>1500</v>
      </c>
      <c r="G36" s="1"/>
      <c r="H36" s="5" t="s">
        <v>213</v>
      </c>
    </row>
    <row r="37" spans="1:8" ht="12.75">
      <c r="A37" s="1"/>
      <c r="B37" s="1"/>
      <c r="C37" s="5" t="s">
        <v>214</v>
      </c>
      <c r="D37" s="1"/>
      <c r="E37" s="1"/>
      <c r="F37" s="28">
        <v>9500</v>
      </c>
      <c r="G37" s="1"/>
      <c r="H37" s="5" t="s">
        <v>184</v>
      </c>
    </row>
    <row r="38" spans="1:8" ht="12.75">
      <c r="A38" s="1"/>
      <c r="B38" s="1"/>
      <c r="C38" s="5" t="s">
        <v>217</v>
      </c>
      <c r="D38" s="1"/>
      <c r="E38" s="1"/>
      <c r="F38" s="1"/>
      <c r="G38" s="29">
        <v>790</v>
      </c>
      <c r="H38" s="5" t="s">
        <v>218</v>
      </c>
    </row>
    <row r="39" spans="1:8" ht="12.75">
      <c r="A39" s="1"/>
      <c r="B39" s="1"/>
      <c r="C39" s="5" t="s">
        <v>221</v>
      </c>
      <c r="D39" s="1"/>
      <c r="E39" s="1"/>
      <c r="F39" s="1"/>
      <c r="G39" s="1">
        <v>27283.86</v>
      </c>
      <c r="H39" s="5" t="s">
        <v>220</v>
      </c>
    </row>
    <row r="40" spans="1:8" ht="12.75">
      <c r="A40" s="1"/>
      <c r="B40" s="1"/>
      <c r="C40" s="5"/>
      <c r="D40" s="1"/>
      <c r="E40" s="1"/>
      <c r="F40" s="1"/>
      <c r="G40" s="1"/>
      <c r="H40" s="5"/>
    </row>
    <row r="41" spans="1:8" ht="12.75">
      <c r="A41" s="1"/>
      <c r="B41" s="1"/>
      <c r="C41" s="5"/>
      <c r="D41" s="1"/>
      <c r="E41" s="1"/>
      <c r="F41" s="1"/>
      <c r="G41" s="1"/>
      <c r="H41" s="5"/>
    </row>
    <row r="42" spans="1:8" ht="25.5">
      <c r="A42" s="2" t="s">
        <v>1</v>
      </c>
      <c r="B42" s="2" t="s">
        <v>2</v>
      </c>
      <c r="C42" s="2" t="s">
        <v>3</v>
      </c>
      <c r="D42" s="2" t="s">
        <v>4</v>
      </c>
      <c r="E42" s="2" t="s">
        <v>5</v>
      </c>
      <c r="F42" s="2" t="s">
        <v>6</v>
      </c>
      <c r="G42" s="2" t="s">
        <v>7</v>
      </c>
      <c r="H42" s="4" t="s">
        <v>8</v>
      </c>
    </row>
    <row r="43" spans="1:8" ht="12.75">
      <c r="A43" s="1"/>
      <c r="B43" s="4" t="s">
        <v>17</v>
      </c>
      <c r="C43" s="5"/>
      <c r="D43" s="1">
        <f>SUM(D4:D42)</f>
        <v>117949.54999999999</v>
      </c>
      <c r="E43" s="1">
        <f>SUM(E4:E42)</f>
        <v>30000</v>
      </c>
      <c r="F43" s="1">
        <f>SUM(F4:F42)</f>
        <v>155581.4</v>
      </c>
      <c r="G43" s="1">
        <f>SUM(G4:G42)</f>
        <v>28103.86</v>
      </c>
      <c r="H43" s="5"/>
    </row>
  </sheetData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B1">
      <selection activeCell="G23" sqref="G23"/>
    </sheetView>
  </sheetViews>
  <sheetFormatPr defaultColWidth="9.00390625" defaultRowHeight="12.75"/>
  <cols>
    <col min="1" max="1" width="6.875" style="0" customWidth="1"/>
    <col min="2" max="2" width="21.625" style="0" customWidth="1"/>
    <col min="3" max="3" width="30.625" style="0" customWidth="1"/>
    <col min="4" max="5" width="13.75390625" style="0" customWidth="1"/>
    <col min="6" max="6" width="13.875" style="0" customWidth="1"/>
    <col min="7" max="7" width="13.00390625" style="0" customWidth="1"/>
    <col min="8" max="8" width="19.375" style="0" customWidth="1"/>
  </cols>
  <sheetData>
    <row r="1" ht="18">
      <c r="A1" s="3" t="s">
        <v>0</v>
      </c>
    </row>
    <row r="2" spans="1:2" ht="15.75">
      <c r="A2" s="22"/>
      <c r="B2" s="23" t="s">
        <v>105</v>
      </c>
    </row>
    <row r="3" spans="1:8" ht="25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4" t="s">
        <v>8</v>
      </c>
    </row>
    <row r="4" spans="1:8" ht="12.75">
      <c r="A4" s="1">
        <v>1</v>
      </c>
      <c r="B4" s="1" t="s">
        <v>9</v>
      </c>
      <c r="C4" s="5" t="s">
        <v>18</v>
      </c>
      <c r="D4" s="1">
        <v>63497.64</v>
      </c>
      <c r="E4" s="1"/>
      <c r="F4" s="1"/>
      <c r="G4" s="1"/>
      <c r="H4" s="5"/>
    </row>
    <row r="5" spans="1:8" ht="12.75">
      <c r="A5" s="1">
        <v>2</v>
      </c>
      <c r="B5" s="1" t="s">
        <v>10</v>
      </c>
      <c r="C5" s="5" t="s">
        <v>11</v>
      </c>
      <c r="D5" s="1">
        <v>48926</v>
      </c>
      <c r="E5" s="1"/>
      <c r="F5" s="1"/>
      <c r="G5" s="1"/>
      <c r="H5" s="5"/>
    </row>
    <row r="6" spans="1:8" ht="12.75">
      <c r="A6" s="1">
        <v>3</v>
      </c>
      <c r="B6" s="1" t="s">
        <v>10</v>
      </c>
      <c r="C6" s="5" t="s">
        <v>222</v>
      </c>
      <c r="D6" s="1">
        <v>1000</v>
      </c>
      <c r="E6" s="1"/>
      <c r="F6" s="1"/>
      <c r="G6" s="1"/>
      <c r="H6" s="5"/>
    </row>
    <row r="7" spans="1:8" ht="12.75">
      <c r="A7" s="1">
        <v>4</v>
      </c>
      <c r="B7" s="1" t="s">
        <v>10</v>
      </c>
      <c r="C7" s="5" t="s">
        <v>27</v>
      </c>
      <c r="D7" s="1">
        <v>4200</v>
      </c>
      <c r="E7" s="1"/>
      <c r="F7" s="1"/>
      <c r="G7" s="1"/>
      <c r="H7" s="5"/>
    </row>
    <row r="8" spans="1:8" ht="12.75">
      <c r="A8" s="1">
        <v>6</v>
      </c>
      <c r="B8" s="1" t="s">
        <v>10</v>
      </c>
      <c r="C8" s="5" t="s">
        <v>93</v>
      </c>
      <c r="D8" s="1">
        <v>1000</v>
      </c>
      <c r="E8" s="1"/>
      <c r="F8" s="1"/>
      <c r="G8" s="1"/>
      <c r="H8" s="5"/>
    </row>
    <row r="9" spans="1:8" ht="12.75">
      <c r="A9" s="1">
        <v>9</v>
      </c>
      <c r="B9" s="1" t="s">
        <v>12</v>
      </c>
      <c r="C9" s="5" t="s">
        <v>228</v>
      </c>
      <c r="D9" s="1"/>
      <c r="E9" s="1"/>
      <c r="F9" s="29">
        <v>2000</v>
      </c>
      <c r="G9" s="1"/>
      <c r="H9" s="5" t="s">
        <v>15</v>
      </c>
    </row>
    <row r="10" spans="1:8" ht="12.75">
      <c r="A10" s="1">
        <v>11</v>
      </c>
      <c r="B10" s="1" t="s">
        <v>12</v>
      </c>
      <c r="C10" s="5" t="s">
        <v>228</v>
      </c>
      <c r="D10" s="1"/>
      <c r="E10" s="1"/>
      <c r="F10" s="29">
        <v>6000</v>
      </c>
      <c r="G10" s="1"/>
      <c r="H10" s="5" t="s">
        <v>96</v>
      </c>
    </row>
    <row r="11" spans="1:8" ht="12.75">
      <c r="A11" s="1">
        <v>12</v>
      </c>
      <c r="B11" s="1" t="s">
        <v>33</v>
      </c>
      <c r="C11" s="5" t="s">
        <v>223</v>
      </c>
      <c r="D11" s="1"/>
      <c r="E11" s="1"/>
      <c r="F11" s="28">
        <v>7300</v>
      </c>
      <c r="G11" s="1"/>
      <c r="H11" s="5" t="s">
        <v>211</v>
      </c>
    </row>
    <row r="12" spans="1:8" ht="12.75">
      <c r="A12" s="1">
        <v>14</v>
      </c>
      <c r="B12" s="1" t="s">
        <v>33</v>
      </c>
      <c r="C12" s="5" t="s">
        <v>232</v>
      </c>
      <c r="D12" s="1"/>
      <c r="E12" s="1"/>
      <c r="F12" s="29">
        <v>3000</v>
      </c>
      <c r="G12" s="1"/>
      <c r="H12" s="5" t="s">
        <v>233</v>
      </c>
    </row>
    <row r="13" spans="1:8" ht="12.75">
      <c r="A13" s="1">
        <v>16</v>
      </c>
      <c r="B13" s="1" t="s">
        <v>33</v>
      </c>
      <c r="C13" s="5" t="s">
        <v>34</v>
      </c>
      <c r="D13" s="1"/>
      <c r="E13" s="1"/>
      <c r="F13" s="29">
        <v>2400</v>
      </c>
      <c r="G13" s="1"/>
      <c r="H13" s="5" t="s">
        <v>235</v>
      </c>
    </row>
    <row r="14" spans="1:8" ht="12.75">
      <c r="A14" s="1">
        <v>17</v>
      </c>
      <c r="B14" s="1" t="s">
        <v>33</v>
      </c>
      <c r="C14" s="5" t="s">
        <v>234</v>
      </c>
      <c r="D14" s="1"/>
      <c r="E14" s="1"/>
      <c r="F14" s="18">
        <v>3000</v>
      </c>
      <c r="G14" s="1"/>
      <c r="H14" s="5" t="s">
        <v>24</v>
      </c>
    </row>
    <row r="15" spans="1:8" ht="12.75">
      <c r="A15" s="1">
        <v>18</v>
      </c>
      <c r="B15" s="1" t="s">
        <v>95</v>
      </c>
      <c r="C15" s="5" t="s">
        <v>224</v>
      </c>
      <c r="D15" s="1"/>
      <c r="E15" s="1"/>
      <c r="F15" s="18">
        <v>1900</v>
      </c>
      <c r="G15" s="1"/>
      <c r="H15" s="5" t="s">
        <v>96</v>
      </c>
    </row>
    <row r="16" spans="1:8" ht="12.75">
      <c r="A16" s="1"/>
      <c r="B16" s="1" t="s">
        <v>95</v>
      </c>
      <c r="C16" s="5" t="s">
        <v>225</v>
      </c>
      <c r="D16" s="1"/>
      <c r="E16" s="1"/>
      <c r="F16" s="28">
        <v>3000</v>
      </c>
      <c r="G16" s="1"/>
      <c r="H16" s="5" t="s">
        <v>96</v>
      </c>
    </row>
    <row r="17" spans="1:8" ht="25.5">
      <c r="A17" s="1"/>
      <c r="B17" s="1"/>
      <c r="C17" s="26" t="s">
        <v>227</v>
      </c>
      <c r="D17" s="1"/>
      <c r="E17" s="1"/>
      <c r="F17" s="32">
        <v>5330</v>
      </c>
      <c r="G17" s="1"/>
      <c r="H17" s="5" t="s">
        <v>96</v>
      </c>
    </row>
    <row r="18" spans="1:8" ht="25.5">
      <c r="A18" s="1">
        <v>19</v>
      </c>
      <c r="B18" s="1" t="s">
        <v>230</v>
      </c>
      <c r="C18" s="5" t="s">
        <v>229</v>
      </c>
      <c r="D18" s="1"/>
      <c r="E18" s="1"/>
      <c r="F18" s="29">
        <v>33358.05</v>
      </c>
      <c r="G18" s="1"/>
      <c r="H18" s="5" t="s">
        <v>231</v>
      </c>
    </row>
    <row r="19" spans="1:8" ht="12.75">
      <c r="A19" s="1">
        <v>20</v>
      </c>
      <c r="B19" s="1" t="s">
        <v>28</v>
      </c>
      <c r="C19" s="5" t="s">
        <v>198</v>
      </c>
      <c r="D19" s="1"/>
      <c r="E19" s="1"/>
      <c r="F19" s="28">
        <v>1800</v>
      </c>
      <c r="G19" s="1"/>
      <c r="H19" s="5" t="s">
        <v>236</v>
      </c>
    </row>
    <row r="20" spans="1:9" ht="12.75">
      <c r="A20" s="1"/>
      <c r="B20" s="1"/>
      <c r="C20" s="5" t="s">
        <v>237</v>
      </c>
      <c r="D20" s="1"/>
      <c r="E20" s="1">
        <v>47000</v>
      </c>
      <c r="F20" s="1">
        <v>67000</v>
      </c>
      <c r="G20" s="1"/>
      <c r="H20" s="5" t="s">
        <v>96</v>
      </c>
      <c r="I20" s="27"/>
    </row>
    <row r="21" spans="1:8" ht="12.75">
      <c r="A21" s="1"/>
      <c r="B21" s="1"/>
      <c r="C21" s="5" t="s">
        <v>195</v>
      </c>
      <c r="D21" s="1"/>
      <c r="E21" s="1"/>
      <c r="F21" s="1"/>
      <c r="G21" s="1">
        <v>1000</v>
      </c>
      <c r="H21" s="5"/>
    </row>
    <row r="22" spans="1:8" ht="25.5">
      <c r="A22" s="1"/>
      <c r="B22" s="1"/>
      <c r="C22" s="5" t="s">
        <v>238</v>
      </c>
      <c r="D22" s="1"/>
      <c r="E22" s="1"/>
      <c r="F22" s="1"/>
      <c r="G22" s="1">
        <v>60</v>
      </c>
      <c r="H22" s="5"/>
    </row>
    <row r="23" spans="1:8" ht="12.75">
      <c r="A23" s="1"/>
      <c r="B23" s="1"/>
      <c r="C23" s="5" t="s">
        <v>239</v>
      </c>
      <c r="D23" s="1"/>
      <c r="E23" s="1"/>
      <c r="F23" s="1"/>
      <c r="G23" s="1">
        <v>41313.36</v>
      </c>
      <c r="H23" s="5" t="s">
        <v>220</v>
      </c>
    </row>
    <row r="24" spans="1:8" ht="12.75">
      <c r="A24" s="1"/>
      <c r="B24" s="1"/>
      <c r="C24" s="5" t="s">
        <v>21</v>
      </c>
      <c r="D24" s="1"/>
      <c r="E24" s="1"/>
      <c r="F24" s="1"/>
      <c r="G24" s="1">
        <v>6000</v>
      </c>
      <c r="H24" s="5" t="s">
        <v>240</v>
      </c>
    </row>
    <row r="25" spans="1:8" ht="12.75">
      <c r="A25" s="1"/>
      <c r="B25" s="1"/>
      <c r="C25" s="5"/>
      <c r="D25" s="1"/>
      <c r="E25" s="1"/>
      <c r="F25" s="1"/>
      <c r="G25" s="1"/>
      <c r="H25" s="5"/>
    </row>
    <row r="26" spans="1:8" ht="12.75">
      <c r="A26" s="1"/>
      <c r="B26" s="1"/>
      <c r="C26" s="5"/>
      <c r="D26" s="1"/>
      <c r="E26" s="1"/>
      <c r="F26" s="1"/>
      <c r="G26" s="1"/>
      <c r="H26" s="5"/>
    </row>
    <row r="27" spans="1:8" ht="12.75">
      <c r="A27" s="1"/>
      <c r="B27" s="4" t="s">
        <v>17</v>
      </c>
      <c r="C27" s="5"/>
      <c r="D27" s="1">
        <f>SUM(D4:D26)</f>
        <v>118623.64</v>
      </c>
      <c r="E27" s="1">
        <f>SUM(E4:E26)</f>
        <v>47000</v>
      </c>
      <c r="F27" s="1">
        <f>SUM(F4:F26)</f>
        <v>136088.05</v>
      </c>
      <c r="G27" s="1">
        <f>SUM(G4:G26)</f>
        <v>48373.36</v>
      </c>
      <c r="H27" s="5"/>
    </row>
  </sheetData>
  <printOptions/>
  <pageMargins left="1.1811023622047245" right="0.3937007874015748" top="0.984251968503937" bottom="0.7874015748031497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2016-06-03T19:14:25Z</cp:lastPrinted>
  <dcterms:created xsi:type="dcterms:W3CDTF">2015-06-26T18:32:02Z</dcterms:created>
  <dcterms:modified xsi:type="dcterms:W3CDTF">2017-06-21T18:48:53Z</dcterms:modified>
  <cp:category/>
  <cp:version/>
  <cp:contentType/>
  <cp:contentStatus/>
</cp:coreProperties>
</file>